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i-oomori\Desktop\R040107県照会（公営企業に係る経営比較分析表（令和２年度決算）の分析等）\各課提出\"/>
    </mc:Choice>
  </mc:AlternateContent>
  <xr:revisionPtr revIDLastSave="0" documentId="13_ncr:1_{5ED2204B-B4DA-46A5-B3FA-421AF28098CE}" xr6:coauthVersionLast="43" xr6:coauthVersionMax="43" xr10:uidLastSave="{00000000-0000-0000-0000-000000000000}"/>
  <workbookProtection workbookAlgorithmName="SHA-512" workbookHashValue="sTnCUAHP2DoXohlpxawUd5Co+TO+Ep2DSMHYxbsml98rU/MH8Uz/u/Xya55OWO2EYUgf/Y3SxNmt+BzeRuJcYQ==" workbookSaltValue="O5tmEl8DOodJ4/KxzKoc9A==" workbookSpinCount="100000" lockStructure="1"/>
  <bookViews>
    <workbookView xWindow="-120" yWindow="-120" windowWidth="29040" windowHeight="15840" xr2:uid="{00000000-000D-0000-FFFF-FFFF00000000}"/>
  </bookViews>
  <sheets>
    <sheet name="法非適用_下水道事業" sheetId="4" r:id="rId1"/>
    <sheet name="データ" sheetId="5" state="hidden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O6" i="5"/>
  <c r="O86" i="4" s="1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I86" i="4" s="1"/>
  <c r="BZ6" i="5"/>
  <c r="BY6" i="5"/>
  <c r="BX6" i="5"/>
  <c r="BW6" i="5"/>
  <c r="BV6" i="5"/>
  <c r="BU6" i="5"/>
  <c r="BT6" i="5"/>
  <c r="BS6" i="5"/>
  <c r="BR6" i="5"/>
  <c r="BQ6" i="5"/>
  <c r="BP6" i="5"/>
  <c r="H86" i="4" s="1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E86" i="4" s="1"/>
  <c r="AH6" i="5"/>
  <c r="AG6" i="5"/>
  <c r="AF6" i="5"/>
  <c r="AE6" i="5"/>
  <c r="AD6" i="5"/>
  <c r="AC6" i="5"/>
  <c r="AB6" i="5"/>
  <c r="AA6" i="5"/>
  <c r="Z6" i="5"/>
  <c r="Y6" i="5"/>
  <c r="X6" i="5"/>
  <c r="BB10" i="4" s="1"/>
  <c r="W6" i="5"/>
  <c r="V6" i="5"/>
  <c r="U6" i="5"/>
  <c r="BB8" i="4" s="1"/>
  <c r="T6" i="5"/>
  <c r="AT8" i="4" s="1"/>
  <c r="S6" i="5"/>
  <c r="AL8" i="4" s="1"/>
  <c r="R6" i="5"/>
  <c r="Q6" i="5"/>
  <c r="W10" i="4" s="1"/>
  <c r="P6" i="5"/>
  <c r="P10" i="4" s="1"/>
  <c r="O6" i="5"/>
  <c r="N6" i="5"/>
  <c r="B10" i="4" s="1"/>
  <c r="M6" i="5"/>
  <c r="AD8" i="4" s="1"/>
  <c r="L6" i="5"/>
  <c r="W8" i="4" s="1"/>
  <c r="K6" i="5"/>
  <c r="J6" i="5"/>
  <c r="I6" i="5"/>
  <c r="B8" i="4" s="1"/>
  <c r="H6" i="5"/>
  <c r="B6" i="4" s="1"/>
  <c r="G6" i="5"/>
  <c r="F6" i="5"/>
  <c r="E6" i="5"/>
  <c r="D6" i="5"/>
  <c r="C6" i="5"/>
  <c r="B6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6" i="4"/>
  <c r="K86" i="4"/>
  <c r="J86" i="4"/>
  <c r="AT10" i="4"/>
  <c r="AL10" i="4"/>
  <c r="AD10" i="4"/>
  <c r="I10" i="4"/>
  <c r="P8" i="4"/>
  <c r="I8" i="4"/>
</calcChain>
</file>

<file path=xl/sharedStrings.xml><?xml version="1.0" encoding="utf-8"?>
<sst xmlns="http://schemas.openxmlformats.org/spreadsheetml/2006/main" count="236" uniqueCount="120">
  <si>
    <t>経営比較分析表（令和2年度決算）</t>
    <rPh sb="8" eb="10">
      <t>レイワ</t>
    </rPh>
    <rPh sb="11" eb="13">
      <t>ネンド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</si>
  <si>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</si>
  <si>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</si>
  <si>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</si>
  <si>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</si>
  <si>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</si>
  <si>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</si>
  <si>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</si>
  <si>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</si>
  <si>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</si>
  <si>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</si>
  <si>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</si>
  <si>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</si>
  <si>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</si>
  <si>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</si>
  <si>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</si>
  <si>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</si>
  <si>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</si>
  <si>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</si>
  <si>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</si>
  <si>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</si>
  <si>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</si>
  <si>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</si>
  <si>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令和2年度全国平均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</si>
  <si>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</si>
  <si>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</si>
  <si>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</si>
  <si>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</si>
  <si>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</si>
  <si>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</si>
  <si>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</si>
  <si>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</si>
  <si>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</si>
  <si>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</si>
  <si>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</si>
  <si>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</si>
  <si>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</si>
  <si>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</si>
  <si>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</si>
  <si>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</si>
  <si>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</si>
  <si>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</si>
  <si>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</si>
  <si>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-</t>
    <phoneticPr fontId="4"/>
  </si>
  <si>
    <t>-</t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</si>
  <si>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</si>
  <si>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</si>
  <si>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</si>
  <si>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</si>
  <si>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</si>
  <si>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</si>
  <si>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</si>
  <si>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</si>
  <si>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</si>
  <si>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</si>
  <si>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</si>
  <si>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</si>
  <si>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</si>
  <si>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</si>
  <si>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</si>
  <si>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</si>
  <si>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</si>
  <si>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</si>
  <si>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</si>
  <si>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</si>
  <si>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</si>
  <si>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</si>
  <si>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</si>
  <si>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</si>
  <si>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</si>
  <si>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</si>
  <si>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</si>
  <si>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</si>
  <si>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</si>
  <si>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</si>
  <si>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</si>
  <si>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</si>
  <si>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</si>
  <si>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</si>
  <si>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</si>
  <si>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</si>
  <si>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</si>
  <si>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</si>
  <si>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</si>
  <si>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</si>
  <si>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</si>
  <si>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</si>
  <si>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</si>
  <si>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</si>
  <si>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</si>
  <si>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</si>
  <si>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</si>
  <si>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</si>
  <si>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</si>
  <si>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</si>
  <si>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</si>
  <si>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</si>
  <si>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</si>
  <si>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岩手県　田野畑村</t>
  </si>
  <si>
    <t>法非適用</t>
  </si>
  <si>
    <t>下水道事業</t>
  </si>
  <si>
    <t>特定環境保全公共下水道</t>
  </si>
  <si>
    <t>D3</t>
  </si>
  <si>
    <t>非設置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</si>
  <si>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</si>
  <si>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</si>
  <si>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</si>
  <si>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</si>
  <si>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</si>
  <si>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</si>
  <si>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</si>
  <si>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</si>
  <si>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</si>
  <si>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</si>
  <si>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"H"yy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</si>
  <si>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</si>
  <si>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</si>
  <si>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①収益的収支比率について
　昨年度に引き続き、適正な繰入金等の財源確保に努め、可能な限り経営改善に努める。
④企業債残高対事業規模比率について
類似団体に比べて高い比率となっているが、事業概成を迎え数年が経過しており、今後しばらくは起債借入が無いことから、今後企業債残高は減っていく見込みである。
⑤経費回収率について
67％程度と低い水準である。接続率の影響や、料金設定の兼ね合いにより抜本的な改善は困難だが、今後可能な限り経営改善に努める。
⑥汚水処理原価について
類似団体に比べて汚水処理原価が高い傾向にある。継続して効率的な業務遂行を図るが、職員も一人で他業務との兼務状態であり、これ以上のコストカットは見込めない状況にある。
⑦施設利用率について
接続人口が少ないため、低い数値となっている。
⑧水洗化率について
類似団体と同程度の水準まで向上しつつあり、継続して取組を行う必要がある。</t>
    <rPh sb="14" eb="17">
      <t>サクネンド</t>
    </rPh>
    <rPh sb="23" eb="25">
      <t>テキセイ</t>
    </rPh>
    <rPh sb="26" eb="28">
      <t>クリイレ</t>
    </rPh>
    <rPh sb="28" eb="29">
      <t>キン</t>
    </rPh>
    <rPh sb="29" eb="30">
      <t>ナド</t>
    </rPh>
    <rPh sb="31" eb="33">
      <t>ザイゲン</t>
    </rPh>
    <rPh sb="33" eb="35">
      <t>カクホ</t>
    </rPh>
    <rPh sb="36" eb="37">
      <t>ツト</t>
    </rPh>
    <rPh sb="165" eb="167">
      <t>テイド</t>
    </rPh>
    <rPh sb="168" eb="169">
      <t>ヒク</t>
    </rPh>
    <rPh sb="170" eb="172">
      <t>スイジュン</t>
    </rPh>
    <rPh sb="367" eb="369">
      <t>ルイジ</t>
    </rPh>
    <rPh sb="369" eb="371">
      <t>ダンタイ</t>
    </rPh>
    <rPh sb="372" eb="375">
      <t>ドウテイド</t>
    </rPh>
    <rPh sb="376" eb="378">
      <t>スイジュン</t>
    </rPh>
    <rPh sb="380" eb="382">
      <t>コウジョウ</t>
    </rPh>
    <phoneticPr fontId="4"/>
  </si>
  <si>
    <t>供用開始より間もないため、老朽化による現象は生じていないが、適期な管渠更新に努める。</t>
    <phoneticPr fontId="4"/>
  </si>
  <si>
    <t>　本村全体での過疎化が進んでおり、当該事業区域もその影響を大きく受けている。
　今後有収水量は、水洗化を促進することにより、増加する一方だが、行政人口の減少に比例して水洗化人口の減少、節水器具の普及に伴い大幅な増加は見込めない状況である。
　しかし、下水道は水環境を守るのに、今や不可欠な施設であることから、将来にわたり継続的に維持するために、適正な使用料収入の確保及び汚水処理費の削減に努め、経営の健全化を図る。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</si>
</sst>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&quot;H&quot;yy"/>
    <numFmt numFmtId="181" formatCode="&quot;R&quot;dd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5" borderId="2" xfId="0" applyFill="1" applyBorder="1">
      <alignment vertical="center"/>
    </xf>
    <xf numFmtId="180" fontId="0" fillId="0" borderId="2" xfId="0" applyNumberFormat="1" applyBorder="1">
      <alignment vertical="center"/>
    </xf>
    <xf numFmtId="181" fontId="0" fillId="0" borderId="2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5" fillId="0" borderId="6" xfId="0" applyFont="1" applyBorder="1" applyAlignment="1" applyProtection="1">
      <alignment horizontal="left" vertical="top" wrapText="1"/>
      <protection locked="0"/>
    </xf>
    <xf numFmtId="0" fontId="15" fillId="0" borderId="0" xfId="0" applyFont="1" applyBorder="1" applyAlignment="1" applyProtection="1">
      <alignment horizontal="left" vertical="top" wrapText="1"/>
      <protection locked="0"/>
    </xf>
    <xf numFmtId="0" fontId="15" fillId="0" borderId="7" xfId="0" applyFont="1" applyBorder="1" applyAlignment="1" applyProtection="1">
      <alignment horizontal="left" vertical="top" wrapText="1"/>
      <protection locked="0"/>
    </xf>
    <xf numFmtId="0" fontId="15" fillId="0" borderId="8" xfId="0" applyFont="1" applyBorder="1" applyAlignment="1" applyProtection="1">
      <alignment horizontal="left" vertical="top" wrapText="1"/>
      <protection locked="0"/>
    </xf>
    <xf numFmtId="0" fontId="15" fillId="0" borderId="1" xfId="0" applyFont="1" applyBorder="1" applyAlignment="1" applyProtection="1">
      <alignment horizontal="left" vertical="top" wrapText="1"/>
      <protection locked="0"/>
    </xf>
    <xf numFmtId="0" fontId="15" fillId="0" borderId="9" xfId="0" applyFont="1" applyBorder="1" applyAlignment="1" applyProtection="1">
      <alignment horizontal="left" vertical="top" wrapText="1"/>
      <protection locked="0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2-461F-8BFC-FFDCC3871E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790016"/>
        <c:axId val="2066197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0.13</c:v>
                </c:pt>
                <c:pt idx="1">
                  <c:v>0.13</c:v>
                </c:pt>
                <c:pt idx="2">
                  <c:v>0.09</c:v>
                </c:pt>
                <c:pt idx="3">
                  <c:v>0.06</c:v>
                </c:pt>
                <c:pt idx="4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92-461F-8BFC-FFDCC3871E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790016"/>
        <c:axId val="206619776"/>
      </c:lineChart>
      <c:dateAx>
        <c:axId val="20479001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619776"/>
        <c:crosses val="autoZero"/>
        <c:auto val="1"/>
        <c:lblOffset val="100"/>
        <c:baseTimeUnit val="years"/>
      </c:dateAx>
      <c:valAx>
        <c:axId val="2066197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47900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76-4C9F-B063-1D0AE7499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084992"/>
        <c:axId val="2170403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76-4C9F-B063-1D0AE7499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4992"/>
        <c:axId val="217040384"/>
      </c:lineChart>
      <c:dateAx>
        <c:axId val="2140849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7040384"/>
        <c:crosses val="autoZero"/>
        <c:auto val="1"/>
        <c:lblOffset val="100"/>
        <c:baseTimeUnit val="years"/>
      </c:dateAx>
      <c:valAx>
        <c:axId val="2170403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40849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データ!$DI$6:$DM$6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0-4123-B7B3-8F542E3AEE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610112"/>
        <c:axId val="2182982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C0-4123-B7B3-8F542E3AEE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610112"/>
        <c:axId val="218298240"/>
      </c:lineChart>
      <c:dateAx>
        <c:axId val="2176101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8298240"/>
        <c:crosses val="autoZero"/>
        <c:auto val="1"/>
        <c:lblOffset val="100"/>
        <c:baseTimeUnit val="years"/>
      </c:dateAx>
      <c:valAx>
        <c:axId val="2182982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7610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79-4F28-B632-D1CAA6B08D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12288"/>
        <c:axId val="73214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79-4F28-B632-D1CAA6B08D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12288"/>
        <c:axId val="73214208"/>
      </c:lineChart>
      <c:dateAx>
        <c:axId val="7321228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14208"/>
        <c:crosses val="autoZero"/>
        <c:auto val="1"/>
        <c:lblOffset val="100"/>
        <c:baseTimeUnit val="years"/>
      </c:dateAx>
      <c:valAx>
        <c:axId val="73214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122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A4-499B-91D2-846CD730FC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28288"/>
        <c:axId val="73230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A4-499B-91D2-846CD730FC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28288"/>
        <c:axId val="73230208"/>
      </c:lineChart>
      <c:dateAx>
        <c:axId val="7322828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30208"/>
        <c:crosses val="autoZero"/>
        <c:auto val="1"/>
        <c:lblOffset val="100"/>
        <c:baseTimeUnit val="years"/>
      </c:dateAx>
      <c:valAx>
        <c:axId val="73230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282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データ!$AU$6:$AY$6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22-4978-9914-B7ABD7988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39936"/>
        <c:axId val="73250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22-4978-9914-B7ABD7988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39936"/>
        <c:axId val="73250304"/>
      </c:lineChart>
      <c:dateAx>
        <c:axId val="7323993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50304"/>
        <c:crosses val="autoZero"/>
        <c:auto val="1"/>
        <c:lblOffset val="100"/>
        <c:baseTimeUnit val="years"/>
      </c:dateAx>
      <c:valAx>
        <c:axId val="73250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39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4499.18</c:v>
                </c:pt>
                <c:pt idx="1">
                  <c:v>4356.83</c:v>
                </c:pt>
                <c:pt idx="2">
                  <c:v>4118.33</c:v>
                </c:pt>
                <c:pt idx="3">
                  <c:v>3897.97</c:v>
                </c:pt>
                <c:pt idx="4">
                  <c:v>3312.4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79-4D6F-BA60-F65646E373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37856"/>
        <c:axId val="73340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1592.72</c:v>
                </c:pt>
                <c:pt idx="1">
                  <c:v>1223.96</c:v>
                </c:pt>
                <c:pt idx="2">
                  <c:v>1269.1500000000001</c:v>
                </c:pt>
                <c:pt idx="3">
                  <c:v>1087.96</c:v>
                </c:pt>
                <c:pt idx="4">
                  <c:v>1209.45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79-4D6F-BA60-F65646E373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7856"/>
        <c:axId val="73340032"/>
      </c:lineChart>
      <c:dateAx>
        <c:axId val="73337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40032"/>
        <c:crosses val="autoZero"/>
        <c:auto val="1"/>
        <c:lblOffset val="100"/>
        <c:baseTimeUnit val="years"/>
      </c:dateAx>
      <c:valAx>
        <c:axId val="73340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37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34.35</c:v>
                </c:pt>
                <c:pt idx="1">
                  <c:v>55.76</c:v>
                </c:pt>
                <c:pt idx="2">
                  <c:v>61.97</c:v>
                </c:pt>
                <c:pt idx="3">
                  <c:v>61.12</c:v>
                </c:pt>
                <c:pt idx="4">
                  <c:v>67.430000000000007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DC-46E1-82A7-DA954D3DA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53856"/>
        <c:axId val="733601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53.7</c:v>
                </c:pt>
                <c:pt idx="1">
                  <c:v>61.54</c:v>
                </c:pt>
                <c:pt idx="2">
                  <c:v>63.97</c:v>
                </c:pt>
                <c:pt idx="3">
                  <c:v>59.67</c:v>
                </c:pt>
                <c:pt idx="4">
                  <c:v>55.93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DC-46E1-82A7-DA954D3DA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53856"/>
        <c:axId val="73360128"/>
      </c:lineChart>
      <c:dateAx>
        <c:axId val="73353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60128"/>
        <c:crosses val="autoZero"/>
        <c:auto val="1"/>
        <c:lblOffset val="100"/>
        <c:baseTimeUnit val="years"/>
      </c:dateAx>
      <c:valAx>
        <c:axId val="733601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53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562.89</c:v>
                </c:pt>
                <c:pt idx="1">
                  <c:v>348.79</c:v>
                </c:pt>
                <c:pt idx="2">
                  <c:v>319.81</c:v>
                </c:pt>
                <c:pt idx="3">
                  <c:v>326.67</c:v>
                </c:pt>
                <c:pt idx="4">
                  <c:v>309.55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7F-408F-BAB4-1B1AF8FC57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69856"/>
        <c:axId val="73372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300.35000000000002</c:v>
                </c:pt>
                <c:pt idx="1">
                  <c:v>267.86</c:v>
                </c:pt>
                <c:pt idx="2">
                  <c:v>256.82</c:v>
                </c:pt>
                <c:pt idx="3">
                  <c:v>270.60000000000002</c:v>
                </c:pt>
                <c:pt idx="4">
                  <c:v>289.60000000000002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7F-408F-BAB4-1B1AF8FC57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69856"/>
        <c:axId val="73372032"/>
      </c:lineChart>
      <c:dateAx>
        <c:axId val="73369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72032"/>
        <c:crosses val="autoZero"/>
        <c:auto val="1"/>
        <c:lblOffset val="100"/>
        <c:baseTimeUnit val="years"/>
      </c:dateAx>
      <c:valAx>
        <c:axId val="73372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69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15</c:v>
                </c:pt>
                <c:pt idx="1">
                  <c:v>14.6</c:v>
                </c:pt>
                <c:pt idx="2">
                  <c:v>14.4</c:v>
                </c:pt>
                <c:pt idx="3">
                  <c:v>14.6</c:v>
                </c:pt>
                <c:pt idx="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1B-43D2-B313-5C226753E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98144"/>
        <c:axId val="1398538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37.72</c:v>
                </c:pt>
                <c:pt idx="1">
                  <c:v>37.08</c:v>
                </c:pt>
                <c:pt idx="2">
                  <c:v>37.46</c:v>
                </c:pt>
                <c:pt idx="3">
                  <c:v>37.65</c:v>
                </c:pt>
                <c:pt idx="4">
                  <c:v>36.71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1B-43D2-B313-5C226753E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98144"/>
        <c:axId val="139853824"/>
      </c:lineChart>
      <c:dateAx>
        <c:axId val="7339814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139853824"/>
        <c:crosses val="autoZero"/>
        <c:auto val="1"/>
        <c:lblOffset val="100"/>
        <c:baseTimeUnit val="years"/>
      </c:dateAx>
      <c:valAx>
        <c:axId val="1398538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981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64.97</c:v>
                </c:pt>
                <c:pt idx="1">
                  <c:v>63.29</c:v>
                </c:pt>
                <c:pt idx="2">
                  <c:v>69.95</c:v>
                </c:pt>
                <c:pt idx="3">
                  <c:v>73.239999999999995</c:v>
                </c:pt>
                <c:pt idx="4">
                  <c:v>75.25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2F-45CB-9555-F3E274058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84032"/>
        <c:axId val="1398859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68.459999999999994</c:v>
                </c:pt>
                <c:pt idx="1">
                  <c:v>67.22</c:v>
                </c:pt>
                <c:pt idx="2">
                  <c:v>67.459999999999994</c:v>
                </c:pt>
                <c:pt idx="3">
                  <c:v>67.37</c:v>
                </c:pt>
                <c:pt idx="4">
                  <c:v>70.05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2F-45CB-9555-F3E274058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84032"/>
        <c:axId val="139885952"/>
      </c:lineChart>
      <c:dateAx>
        <c:axId val="1398840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139885952"/>
        <c:crosses val="autoZero"/>
        <c:auto val="1"/>
        <c:lblOffset val="100"/>
        <c:baseTimeUnit val="years"/>
      </c:dateAx>
      <c:valAx>
        <c:axId val="1398859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840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6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2B5CB1B-0636-44D9-A384-2AB47C8F2FF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T6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E6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6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6320F7C-427E-4DFB-8FAE-3E8F3B03D19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【1,260.21】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6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628B65-B654-4FA0-942C-83531334EFA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【84.75】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6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9D02BE1-17EC-4389-BB10-4E95A821A5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【42.90】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6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FF1F086-12A8-4BCF-813C-9468FC144E7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【215.41】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6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2977FF5-EA62-4B0E-9086-F5E4F010C88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【75.29】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S6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D6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6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1C3EF1D-C888-43BD-9FE7-E84292FF0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【0.30】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6"/>
  <sheetViews>
    <sheetView showGridLines="0" tabSelected="1" zoomScale="80" zoomScaleNormal="80" workbookViewId="0"/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43" t="s">
        <v>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</row>
    <row r="3" spans="1:78" ht="9.75" customHeight="1" x14ac:dyDescent="0.15">
      <c r="A3" s="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</row>
    <row r="4" spans="1:78" ht="9.75" customHeight="1" x14ac:dyDescent="0.15">
      <c r="A4" s="2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44" t="str">
        <f>データ!H6</f>
        <v>岩手県　田野畑村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5" t="s">
        <v>1</v>
      </c>
      <c r="C7" s="45"/>
      <c r="D7" s="45"/>
      <c r="E7" s="45"/>
      <c r="F7" s="45"/>
      <c r="G7" s="45"/>
      <c r="H7" s="45"/>
      <c r="I7" s="45" t="s">
        <v>2</v>
      </c>
      <c r="J7" s="45"/>
      <c r="K7" s="45"/>
      <c r="L7" s="45"/>
      <c r="M7" s="45"/>
      <c r="N7" s="45"/>
      <c r="O7" s="45"/>
      <c r="P7" s="45" t="s">
        <v>3</v>
      </c>
      <c r="Q7" s="45"/>
      <c r="R7" s="45"/>
      <c r="S7" s="45"/>
      <c r="T7" s="45"/>
      <c r="U7" s="45"/>
      <c r="V7" s="45"/>
      <c r="W7" s="45" t="s">
        <v>4</v>
      </c>
      <c r="X7" s="45"/>
      <c r="Y7" s="45"/>
      <c r="Z7" s="45"/>
      <c r="AA7" s="45"/>
      <c r="AB7" s="45"/>
      <c r="AC7" s="45"/>
      <c r="AD7" s="45" t="s">
        <v>5</v>
      </c>
      <c r="AE7" s="45"/>
      <c r="AF7" s="45"/>
      <c r="AG7" s="45"/>
      <c r="AH7" s="45"/>
      <c r="AI7" s="45"/>
      <c r="AJ7" s="45"/>
      <c r="AK7" s="3"/>
      <c r="AL7" s="45" t="s">
        <v>6</v>
      </c>
      <c r="AM7" s="45"/>
      <c r="AN7" s="45"/>
      <c r="AO7" s="45"/>
      <c r="AP7" s="45"/>
      <c r="AQ7" s="45"/>
      <c r="AR7" s="45"/>
      <c r="AS7" s="45"/>
      <c r="AT7" s="45" t="s">
        <v>7</v>
      </c>
      <c r="AU7" s="45"/>
      <c r="AV7" s="45"/>
      <c r="AW7" s="45"/>
      <c r="AX7" s="45"/>
      <c r="AY7" s="45"/>
      <c r="AZ7" s="45"/>
      <c r="BA7" s="45"/>
      <c r="BB7" s="45" t="s">
        <v>8</v>
      </c>
      <c r="BC7" s="45"/>
      <c r="BD7" s="45"/>
      <c r="BE7" s="45"/>
      <c r="BF7" s="45"/>
      <c r="BG7" s="45"/>
      <c r="BH7" s="45"/>
      <c r="BI7" s="45"/>
      <c r="BJ7" s="3"/>
      <c r="BK7" s="3"/>
      <c r="BL7" s="4" t="s">
        <v>9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 x14ac:dyDescent="0.15">
      <c r="A8" s="2"/>
      <c r="B8" s="49" t="str">
        <f>データ!I6</f>
        <v>法非適用</v>
      </c>
      <c r="C8" s="49"/>
      <c r="D8" s="49"/>
      <c r="E8" s="49"/>
      <c r="F8" s="49"/>
      <c r="G8" s="49"/>
      <c r="H8" s="49"/>
      <c r="I8" s="49" t="str">
        <f>データ!J6</f>
        <v>下水道事業</v>
      </c>
      <c r="J8" s="49"/>
      <c r="K8" s="49"/>
      <c r="L8" s="49"/>
      <c r="M8" s="49"/>
      <c r="N8" s="49"/>
      <c r="O8" s="49"/>
      <c r="P8" s="49" t="str">
        <f>データ!K6</f>
        <v>特定環境保全公共下水道</v>
      </c>
      <c r="Q8" s="49"/>
      <c r="R8" s="49"/>
      <c r="S8" s="49"/>
      <c r="T8" s="49"/>
      <c r="U8" s="49"/>
      <c r="V8" s="49"/>
      <c r="W8" s="49" t="str">
        <f>データ!L6</f>
        <v>D3</v>
      </c>
      <c r="X8" s="49"/>
      <c r="Y8" s="49"/>
      <c r="Z8" s="49"/>
      <c r="AA8" s="49"/>
      <c r="AB8" s="49"/>
      <c r="AC8" s="49"/>
      <c r="AD8" s="50" t="str">
        <f>データ!$M$6</f>
        <v>非設置</v>
      </c>
      <c r="AE8" s="50"/>
      <c r="AF8" s="50"/>
      <c r="AG8" s="50"/>
      <c r="AH8" s="50"/>
      <c r="AI8" s="50"/>
      <c r="AJ8" s="50"/>
      <c r="AK8" s="3"/>
      <c r="AL8" s="51">
        <f>データ!S6</f>
        <v>3193</v>
      </c>
      <c r="AM8" s="51"/>
      <c r="AN8" s="51"/>
      <c r="AO8" s="51"/>
      <c r="AP8" s="51"/>
      <c r="AQ8" s="51"/>
      <c r="AR8" s="51"/>
      <c r="AS8" s="51"/>
      <c r="AT8" s="46">
        <f>データ!T6</f>
        <v>156.19</v>
      </c>
      <c r="AU8" s="46"/>
      <c r="AV8" s="46"/>
      <c r="AW8" s="46"/>
      <c r="AX8" s="46"/>
      <c r="AY8" s="46"/>
      <c r="AZ8" s="46"/>
      <c r="BA8" s="46"/>
      <c r="BB8" s="46">
        <f>データ!U6</f>
        <v>20.440000000000001</v>
      </c>
      <c r="BC8" s="46"/>
      <c r="BD8" s="46"/>
      <c r="BE8" s="46"/>
      <c r="BF8" s="46"/>
      <c r="BG8" s="46"/>
      <c r="BH8" s="46"/>
      <c r="BI8" s="46"/>
      <c r="BJ8" s="3"/>
      <c r="BK8" s="3"/>
      <c r="BL8" s="47" t="s">
        <v>10</v>
      </c>
      <c r="BM8" s="48"/>
      <c r="BN8" s="7" t="s">
        <v>11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 x14ac:dyDescent="0.15">
      <c r="A9" s="2"/>
      <c r="B9" s="45" t="s">
        <v>12</v>
      </c>
      <c r="C9" s="45"/>
      <c r="D9" s="45"/>
      <c r="E9" s="45"/>
      <c r="F9" s="45"/>
      <c r="G9" s="45"/>
      <c r="H9" s="45"/>
      <c r="I9" s="45" t="s">
        <v>13</v>
      </c>
      <c r="J9" s="45"/>
      <c r="K9" s="45"/>
      <c r="L9" s="45"/>
      <c r="M9" s="45"/>
      <c r="N9" s="45"/>
      <c r="O9" s="45"/>
      <c r="P9" s="45" t="s">
        <v>14</v>
      </c>
      <c r="Q9" s="45"/>
      <c r="R9" s="45"/>
      <c r="S9" s="45"/>
      <c r="T9" s="45"/>
      <c r="U9" s="45"/>
      <c r="V9" s="45"/>
      <c r="W9" s="45" t="s">
        <v>15</v>
      </c>
      <c r="X9" s="45"/>
      <c r="Y9" s="45"/>
      <c r="Z9" s="45"/>
      <c r="AA9" s="45"/>
      <c r="AB9" s="45"/>
      <c r="AC9" s="45"/>
      <c r="AD9" s="45" t="s">
        <v>16</v>
      </c>
      <c r="AE9" s="45"/>
      <c r="AF9" s="45"/>
      <c r="AG9" s="45"/>
      <c r="AH9" s="45"/>
      <c r="AI9" s="45"/>
      <c r="AJ9" s="45"/>
      <c r="AK9" s="3"/>
      <c r="AL9" s="45" t="s">
        <v>17</v>
      </c>
      <c r="AM9" s="45"/>
      <c r="AN9" s="45"/>
      <c r="AO9" s="45"/>
      <c r="AP9" s="45"/>
      <c r="AQ9" s="45"/>
      <c r="AR9" s="45"/>
      <c r="AS9" s="45"/>
      <c r="AT9" s="45" t="s">
        <v>18</v>
      </c>
      <c r="AU9" s="45"/>
      <c r="AV9" s="45"/>
      <c r="AW9" s="45"/>
      <c r="AX9" s="45"/>
      <c r="AY9" s="45"/>
      <c r="AZ9" s="45"/>
      <c r="BA9" s="45"/>
      <c r="BB9" s="45" t="s">
        <v>19</v>
      </c>
      <c r="BC9" s="45"/>
      <c r="BD9" s="45"/>
      <c r="BE9" s="45"/>
      <c r="BF9" s="45"/>
      <c r="BG9" s="45"/>
      <c r="BH9" s="45"/>
      <c r="BI9" s="45"/>
      <c r="BJ9" s="3"/>
      <c r="BK9" s="3"/>
      <c r="BL9" s="52" t="s">
        <v>20</v>
      </c>
      <c r="BM9" s="53"/>
      <c r="BN9" s="10" t="s">
        <v>21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 x14ac:dyDescent="0.15">
      <c r="A10" s="2"/>
      <c r="B10" s="46" t="str">
        <f>データ!N6</f>
        <v>-</v>
      </c>
      <c r="C10" s="46"/>
      <c r="D10" s="46"/>
      <c r="E10" s="46"/>
      <c r="F10" s="46"/>
      <c r="G10" s="46"/>
      <c r="H10" s="46"/>
      <c r="I10" s="46" t="str">
        <f>データ!O6</f>
        <v>該当数値なし</v>
      </c>
      <c r="J10" s="46"/>
      <c r="K10" s="46"/>
      <c r="L10" s="46"/>
      <c r="M10" s="46"/>
      <c r="N10" s="46"/>
      <c r="O10" s="46"/>
      <c r="P10" s="46">
        <f>データ!P6</f>
        <v>12.6</v>
      </c>
      <c r="Q10" s="46"/>
      <c r="R10" s="46"/>
      <c r="S10" s="46"/>
      <c r="T10" s="46"/>
      <c r="U10" s="46"/>
      <c r="V10" s="46"/>
      <c r="W10" s="46">
        <f>データ!Q6</f>
        <v>97.56</v>
      </c>
      <c r="X10" s="46"/>
      <c r="Y10" s="46"/>
      <c r="Z10" s="46"/>
      <c r="AA10" s="46"/>
      <c r="AB10" s="46"/>
      <c r="AC10" s="46"/>
      <c r="AD10" s="51">
        <f>データ!R6</f>
        <v>3630</v>
      </c>
      <c r="AE10" s="51"/>
      <c r="AF10" s="51"/>
      <c r="AG10" s="51"/>
      <c r="AH10" s="51"/>
      <c r="AI10" s="51"/>
      <c r="AJ10" s="51"/>
      <c r="AK10" s="2"/>
      <c r="AL10" s="51">
        <f>データ!V6</f>
        <v>400</v>
      </c>
      <c r="AM10" s="51"/>
      <c r="AN10" s="51"/>
      <c r="AO10" s="51"/>
      <c r="AP10" s="51"/>
      <c r="AQ10" s="51"/>
      <c r="AR10" s="51"/>
      <c r="AS10" s="51"/>
      <c r="AT10" s="46">
        <f>データ!W6</f>
        <v>0.32</v>
      </c>
      <c r="AU10" s="46"/>
      <c r="AV10" s="46"/>
      <c r="AW10" s="46"/>
      <c r="AX10" s="46"/>
      <c r="AY10" s="46"/>
      <c r="AZ10" s="46"/>
      <c r="BA10" s="46"/>
      <c r="BB10" s="46">
        <f>データ!X6</f>
        <v>1250</v>
      </c>
      <c r="BC10" s="46"/>
      <c r="BD10" s="46"/>
      <c r="BE10" s="46"/>
      <c r="BF10" s="46"/>
      <c r="BG10" s="46"/>
      <c r="BH10" s="46"/>
      <c r="BI10" s="46"/>
      <c r="BJ10" s="2"/>
      <c r="BK10" s="2"/>
      <c r="BL10" s="69" t="s">
        <v>22</v>
      </c>
      <c r="BM10" s="70"/>
      <c r="BN10" s="13" t="s">
        <v>23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71" t="s">
        <v>24</v>
      </c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</row>
    <row r="14" spans="1:78" ht="13.5" customHeight="1" x14ac:dyDescent="0.15">
      <c r="A14" s="2"/>
      <c r="B14" s="73" t="s">
        <v>25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5"/>
      <c r="BK14" s="2"/>
      <c r="BL14" s="63" t="s">
        <v>26</v>
      </c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5"/>
    </row>
    <row r="15" spans="1:78" ht="13.5" customHeight="1" x14ac:dyDescent="0.15">
      <c r="A15" s="2"/>
      <c r="B15" s="60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2"/>
      <c r="BK15" s="2"/>
      <c r="BL15" s="66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8"/>
    </row>
    <row r="16" spans="1:78" ht="13.5" customHeight="1" x14ac:dyDescent="0.15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76" t="s">
        <v>117</v>
      </c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8"/>
    </row>
    <row r="17" spans="1:78" ht="13.5" customHeight="1" x14ac:dyDescent="0.15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76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8"/>
    </row>
    <row r="18" spans="1:78" ht="13.5" customHeight="1" x14ac:dyDescent="0.15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76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8"/>
    </row>
    <row r="19" spans="1:78" ht="13.5" customHeight="1" x14ac:dyDescent="0.15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76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8"/>
    </row>
    <row r="20" spans="1:78" ht="13.5" customHeight="1" x14ac:dyDescent="0.15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76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8"/>
    </row>
    <row r="21" spans="1:78" ht="13.5" customHeight="1" x14ac:dyDescent="0.15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76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8"/>
    </row>
    <row r="22" spans="1:78" ht="13.5" customHeight="1" x14ac:dyDescent="0.15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76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8"/>
    </row>
    <row r="23" spans="1:78" ht="13.5" customHeight="1" x14ac:dyDescent="0.15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76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8"/>
    </row>
    <row r="24" spans="1:78" ht="13.5" customHeight="1" x14ac:dyDescent="0.15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76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8"/>
    </row>
    <row r="25" spans="1:78" ht="13.5" customHeight="1" x14ac:dyDescent="0.15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76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8"/>
    </row>
    <row r="26" spans="1:78" ht="13.5" customHeight="1" x14ac:dyDescent="0.15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76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8"/>
    </row>
    <row r="27" spans="1:78" ht="13.5" customHeight="1" x14ac:dyDescent="0.15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76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8"/>
    </row>
    <row r="28" spans="1:78" ht="13.5" customHeight="1" x14ac:dyDescent="0.15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76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8"/>
    </row>
    <row r="29" spans="1:78" ht="13.5" customHeight="1" x14ac:dyDescent="0.15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76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8"/>
    </row>
    <row r="30" spans="1:78" ht="13.5" customHeight="1" x14ac:dyDescent="0.15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76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8"/>
    </row>
    <row r="31" spans="1:78" ht="13.5" customHeight="1" x14ac:dyDescent="0.15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76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8"/>
    </row>
    <row r="32" spans="1:78" ht="13.5" customHeight="1" x14ac:dyDescent="0.15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76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8"/>
    </row>
    <row r="33" spans="1:78" ht="13.5" customHeight="1" x14ac:dyDescent="0.15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76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8"/>
    </row>
    <row r="34" spans="1:78" ht="13.5" customHeight="1" x14ac:dyDescent="0.15">
      <c r="A34" s="2"/>
      <c r="B34" s="16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76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8"/>
    </row>
    <row r="35" spans="1:78" ht="13.5" customHeight="1" x14ac:dyDescent="0.15">
      <c r="A35" s="2"/>
      <c r="B35" s="16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76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8"/>
    </row>
    <row r="36" spans="1:78" ht="13.5" customHeight="1" x14ac:dyDescent="0.15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76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8"/>
    </row>
    <row r="37" spans="1:78" ht="13.5" customHeight="1" x14ac:dyDescent="0.15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76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8"/>
    </row>
    <row r="38" spans="1:78" ht="13.5" customHeight="1" x14ac:dyDescent="0.15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76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8"/>
    </row>
    <row r="39" spans="1:78" ht="13.5" customHeight="1" x14ac:dyDescent="0.15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76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8"/>
    </row>
    <row r="40" spans="1:78" ht="13.5" customHeight="1" x14ac:dyDescent="0.15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76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8"/>
    </row>
    <row r="41" spans="1:78" ht="13.5" customHeight="1" x14ac:dyDescent="0.15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76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8"/>
    </row>
    <row r="42" spans="1:78" ht="13.5" customHeight="1" x14ac:dyDescent="0.15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76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8"/>
    </row>
    <row r="43" spans="1:78" ht="13.5" customHeight="1" x14ac:dyDescent="0.15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76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8"/>
    </row>
    <row r="44" spans="1:78" ht="13.5" customHeight="1" x14ac:dyDescent="0.15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79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1"/>
    </row>
    <row r="45" spans="1:78" ht="13.5" customHeight="1" x14ac:dyDescent="0.15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63" t="s">
        <v>27</v>
      </c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5"/>
    </row>
    <row r="46" spans="1:78" ht="13.5" customHeight="1" x14ac:dyDescent="0.15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66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8"/>
    </row>
    <row r="47" spans="1:78" ht="13.5" customHeight="1" x14ac:dyDescent="0.15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54" t="s">
        <v>118</v>
      </c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6"/>
    </row>
    <row r="48" spans="1:78" ht="13.5" customHeight="1" x14ac:dyDescent="0.15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54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6"/>
    </row>
    <row r="49" spans="1:78" ht="13.5" customHeight="1" x14ac:dyDescent="0.15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54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6"/>
    </row>
    <row r="50" spans="1:78" ht="13.5" customHeight="1" x14ac:dyDescent="0.15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54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6"/>
    </row>
    <row r="51" spans="1:78" ht="13.5" customHeight="1" x14ac:dyDescent="0.15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54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6"/>
    </row>
    <row r="52" spans="1:78" ht="13.5" customHeight="1" x14ac:dyDescent="0.15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54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6"/>
    </row>
    <row r="53" spans="1:78" ht="13.5" customHeight="1" x14ac:dyDescent="0.15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54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6"/>
    </row>
    <row r="54" spans="1:78" ht="13.5" customHeight="1" x14ac:dyDescent="0.15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54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6"/>
    </row>
    <row r="55" spans="1:78" ht="13.5" customHeight="1" x14ac:dyDescent="0.15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54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6"/>
    </row>
    <row r="56" spans="1:78" ht="13.5" customHeight="1" x14ac:dyDescent="0.15">
      <c r="A56" s="2"/>
      <c r="B56" s="16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54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6"/>
    </row>
    <row r="57" spans="1:78" ht="13.5" customHeight="1" x14ac:dyDescent="0.15">
      <c r="A57" s="2"/>
      <c r="B57" s="16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54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6"/>
    </row>
    <row r="58" spans="1:78" ht="13.5" customHeight="1" x14ac:dyDescent="0.15">
      <c r="A58" s="2"/>
      <c r="B58" s="16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54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6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54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6"/>
    </row>
    <row r="60" spans="1:78" ht="13.5" customHeight="1" x14ac:dyDescent="0.15">
      <c r="A60" s="2"/>
      <c r="B60" s="60" t="s">
        <v>28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2"/>
      <c r="BK60" s="2"/>
      <c r="BL60" s="54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6"/>
    </row>
    <row r="61" spans="1:78" ht="13.5" customHeight="1" x14ac:dyDescent="0.15">
      <c r="A61" s="2"/>
      <c r="B61" s="60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2"/>
      <c r="BL61" s="54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6"/>
    </row>
    <row r="62" spans="1:78" ht="13.5" customHeight="1" x14ac:dyDescent="0.15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54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6"/>
    </row>
    <row r="63" spans="1:78" ht="13.5" customHeight="1" x14ac:dyDescent="0.15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57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9"/>
    </row>
    <row r="64" spans="1:78" ht="13.5" customHeight="1" x14ac:dyDescent="0.15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63" t="s">
        <v>29</v>
      </c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5"/>
    </row>
    <row r="65" spans="1:78" ht="13.5" customHeight="1" x14ac:dyDescent="0.15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66"/>
      <c r="BM65" s="67"/>
      <c r="BN65" s="67"/>
      <c r="BO65" s="67"/>
      <c r="BP65" s="67"/>
      <c r="BQ65" s="67"/>
      <c r="BR65" s="67"/>
      <c r="BS65" s="67"/>
      <c r="BT65" s="67"/>
      <c r="BU65" s="67"/>
      <c r="BV65" s="67"/>
      <c r="BW65" s="67"/>
      <c r="BX65" s="67"/>
      <c r="BY65" s="67"/>
      <c r="BZ65" s="68"/>
    </row>
    <row r="66" spans="1:78" ht="13.5" customHeight="1" x14ac:dyDescent="0.15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54" t="s">
        <v>119</v>
      </c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6"/>
    </row>
    <row r="67" spans="1:78" ht="13.5" customHeight="1" x14ac:dyDescent="0.15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54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6"/>
    </row>
    <row r="68" spans="1:78" ht="13.5" customHeight="1" x14ac:dyDescent="0.15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54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6"/>
    </row>
    <row r="69" spans="1:78" ht="13.5" customHeight="1" x14ac:dyDescent="0.15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54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6"/>
    </row>
    <row r="70" spans="1:78" ht="13.5" customHeight="1" x14ac:dyDescent="0.15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54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6"/>
    </row>
    <row r="71" spans="1:78" ht="13.5" customHeight="1" x14ac:dyDescent="0.15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54"/>
      <c r="BM71" s="55"/>
      <c r="BN71" s="55"/>
      <c r="BO71" s="55"/>
      <c r="BP71" s="55"/>
      <c r="BQ71" s="55"/>
      <c r="BR71" s="55"/>
      <c r="BS71" s="55"/>
      <c r="BT71" s="55"/>
      <c r="BU71" s="55"/>
      <c r="BV71" s="55"/>
      <c r="BW71" s="55"/>
      <c r="BX71" s="55"/>
      <c r="BY71" s="55"/>
      <c r="BZ71" s="56"/>
    </row>
    <row r="72" spans="1:78" ht="13.5" customHeight="1" x14ac:dyDescent="0.15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54"/>
      <c r="BM72" s="55"/>
      <c r="BN72" s="55"/>
      <c r="BO72" s="55"/>
      <c r="BP72" s="55"/>
      <c r="BQ72" s="55"/>
      <c r="BR72" s="55"/>
      <c r="BS72" s="55"/>
      <c r="BT72" s="55"/>
      <c r="BU72" s="55"/>
      <c r="BV72" s="55"/>
      <c r="BW72" s="55"/>
      <c r="BX72" s="55"/>
      <c r="BY72" s="55"/>
      <c r="BZ72" s="56"/>
    </row>
    <row r="73" spans="1:78" ht="13.5" customHeight="1" x14ac:dyDescent="0.15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54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6"/>
    </row>
    <row r="74" spans="1:78" ht="13.5" customHeight="1" x14ac:dyDescent="0.15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54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6"/>
    </row>
    <row r="75" spans="1:78" ht="13.5" customHeight="1" x14ac:dyDescent="0.15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54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6"/>
    </row>
    <row r="76" spans="1:78" ht="13.5" customHeight="1" x14ac:dyDescent="0.15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54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6"/>
    </row>
    <row r="77" spans="1:78" ht="13.5" customHeight="1" x14ac:dyDescent="0.15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54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6"/>
    </row>
    <row r="78" spans="1:78" ht="13.5" customHeight="1" x14ac:dyDescent="0.15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54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6"/>
    </row>
    <row r="79" spans="1:78" ht="13.5" customHeight="1" x14ac:dyDescent="0.15">
      <c r="A79" s="2"/>
      <c r="B79" s="16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7"/>
      <c r="BJ79" s="18"/>
      <c r="BK79" s="2"/>
      <c r="BL79" s="54"/>
      <c r="BM79" s="55"/>
      <c r="BN79" s="55"/>
      <c r="BO79" s="55"/>
      <c r="BP79" s="55"/>
      <c r="BQ79" s="55"/>
      <c r="BR79" s="55"/>
      <c r="BS79" s="55"/>
      <c r="BT79" s="55"/>
      <c r="BU79" s="55"/>
      <c r="BV79" s="55"/>
      <c r="BW79" s="55"/>
      <c r="BX79" s="55"/>
      <c r="BY79" s="55"/>
      <c r="BZ79" s="56"/>
    </row>
    <row r="80" spans="1:78" ht="13.5" customHeight="1" x14ac:dyDescent="0.15">
      <c r="A80" s="2"/>
      <c r="B80" s="16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7"/>
      <c r="BJ80" s="18"/>
      <c r="BK80" s="2"/>
      <c r="BL80" s="54"/>
      <c r="BM80" s="55"/>
      <c r="BN80" s="55"/>
      <c r="BO80" s="55"/>
      <c r="BP80" s="55"/>
      <c r="BQ80" s="55"/>
      <c r="BR80" s="55"/>
      <c r="BS80" s="55"/>
      <c r="BT80" s="55"/>
      <c r="BU80" s="55"/>
      <c r="BV80" s="55"/>
      <c r="BW80" s="55"/>
      <c r="BX80" s="55"/>
      <c r="BY80" s="55"/>
      <c r="BZ80" s="56"/>
    </row>
    <row r="81" spans="1:78" ht="13.5" customHeight="1" x14ac:dyDescent="0.15">
      <c r="A81" s="2"/>
      <c r="B81" s="16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7"/>
      <c r="V81" s="17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17"/>
      <c r="AP81" s="17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17"/>
      <c r="BJ81" s="18"/>
      <c r="BK81" s="2"/>
      <c r="BL81" s="54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6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57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9"/>
    </row>
    <row r="83" spans="1:78" x14ac:dyDescent="0.15">
      <c r="C83" s="2" t="s">
        <v>30</v>
      </c>
    </row>
    <row r="84" spans="1:78" x14ac:dyDescent="0.15">
      <c r="C84" s="2"/>
    </row>
    <row r="85" spans="1:78" hidden="1" x14ac:dyDescent="0.15">
      <c r="B85" s="26" t="s">
        <v>31</v>
      </c>
      <c r="C85" s="26"/>
      <c r="D85" s="26"/>
      <c r="E85" s="26" t="s">
        <v>32</v>
      </c>
      <c r="F85" s="26" t="s">
        <v>33</v>
      </c>
      <c r="G85" s="26" t="s">
        <v>34</v>
      </c>
      <c r="H85" s="26" t="s">
        <v>35</v>
      </c>
      <c r="I85" s="26" t="s">
        <v>36</v>
      </c>
      <c r="J85" s="26" t="s">
        <v>37</v>
      </c>
      <c r="K85" s="26" t="s">
        <v>38</v>
      </c>
      <c r="L85" s="26" t="s">
        <v>39</v>
      </c>
      <c r="M85" s="26" t="s">
        <v>40</v>
      </c>
      <c r="N85" s="26" t="s">
        <v>41</v>
      </c>
      <c r="O85" s="26" t="s">
        <v>42</v>
      </c>
    </row>
    <row r="86" spans="1:78" hidden="1" x14ac:dyDescent="0.15">
      <c r="B86" s="26"/>
      <c r="C86" s="26"/>
      <c r="D86" s="26"/>
      <c r="E86" s="26" t="str">
        <f>データ!AI6</f>
        <v/>
      </c>
      <c r="F86" s="26" t="s">
        <v>43</v>
      </c>
      <c r="G86" s="26" t="s">
        <v>43</v>
      </c>
      <c r="H86" s="26" t="str">
        <f>データ!BP6</f>
        <v>【1,260.21】</v>
      </c>
      <c r="I86" s="26" t="str">
        <f>データ!CA6</f>
        <v>【75.29】</v>
      </c>
      <c r="J86" s="26" t="str">
        <f>データ!CL6</f>
        <v>【215.41】</v>
      </c>
      <c r="K86" s="26" t="str">
        <f>データ!CW6</f>
        <v>【42.90】</v>
      </c>
      <c r="L86" s="26" t="str">
        <f>データ!DH6</f>
        <v>【84.75】</v>
      </c>
      <c r="M86" s="26" t="s">
        <v>44</v>
      </c>
      <c r="N86" s="26" t="s">
        <v>44</v>
      </c>
      <c r="O86" s="26" t="str">
        <f>データ!EO6</f>
        <v>【0.30】</v>
      </c>
    </row>
  </sheetData>
  <sheetProtection algorithmName="SHA-512" hashValue="Ewx1/cgBgmyX1pIRbnFkJgbNLZbcX3wmaJrak8L7bmXsJIKOBKSmqhaMJRKl6C82jKzrDtzFBr32KYJqOOMqdg==" saltValue="UFUhUkzDgFn77SYHszqG9Q==" spinCount="100000" sheet="1" objects="1" scenarios="1" formatCells="0" formatColumns="0" formatRows="0"/>
  <mergeCells count="46">
    <mergeCell ref="BL47:BZ63"/>
    <mergeCell ref="B60:BJ61"/>
    <mergeCell ref="BL64:BZ65"/>
    <mergeCell ref="BL66:BZ82"/>
    <mergeCell ref="BL10:BM10"/>
    <mergeCell ref="BL11:BZ13"/>
    <mergeCell ref="B14:BJ15"/>
    <mergeCell ref="BL14:BZ15"/>
    <mergeCell ref="BL16:BZ44"/>
    <mergeCell ref="BL45:BZ46"/>
    <mergeCell ref="BB9:BI9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AT8:BA8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8:H8"/>
    <mergeCell ref="I8:O8"/>
    <mergeCell ref="P8:V8"/>
    <mergeCell ref="W8:AC8"/>
    <mergeCell ref="AD8:AJ8"/>
    <mergeCell ref="AL8:AS8"/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O13"/>
  <sheetViews>
    <sheetView showGridLines="0" workbookViewId="0"/>
  </sheetViews>
  <sheetFormatPr defaultRowHeight="13.5" x14ac:dyDescent="0.15"/>
  <cols>
    <col min="2" max="144" width="11.875" customWidth="1"/>
  </cols>
  <sheetData>
    <row r="1" spans="1:145" x14ac:dyDescent="0.15">
      <c r="A1" t="s">
        <v>45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>
        <v>1</v>
      </c>
      <c r="AI1" s="27"/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>
        <v>1</v>
      </c>
      <c r="AT1" s="27"/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>
        <v>1</v>
      </c>
      <c r="BE1" s="27"/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>
        <v>1</v>
      </c>
      <c r="BP1" s="27"/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>
        <v>1</v>
      </c>
      <c r="CA1" s="27"/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>
        <v>1</v>
      </c>
      <c r="CL1" s="27"/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>
        <v>1</v>
      </c>
      <c r="CW1" s="27"/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>
        <v>1</v>
      </c>
      <c r="DH1" s="27"/>
      <c r="DI1" s="27">
        <v>1</v>
      </c>
      <c r="DJ1" s="27">
        <v>1</v>
      </c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>
        <v>1</v>
      </c>
      <c r="DS1" s="27"/>
      <c r="DT1" s="27">
        <v>1</v>
      </c>
      <c r="DU1" s="27">
        <v>1</v>
      </c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>
        <v>1</v>
      </c>
      <c r="ED1" s="27"/>
      <c r="EE1" s="27">
        <v>1</v>
      </c>
      <c r="EF1" s="27">
        <v>1</v>
      </c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>
        <v>1</v>
      </c>
      <c r="EO1" s="27"/>
    </row>
    <row r="2" spans="1:145" x14ac:dyDescent="0.15">
      <c r="A2" s="28" t="s">
        <v>46</v>
      </c>
      <c r="B2" s="28">
        <f>COLUMN()-1</f>
        <v>1</v>
      </c>
      <c r="C2" s="28">
        <f t="shared" ref="C2:BS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si="0"/>
        <v>70</v>
      </c>
      <c r="BT2" s="28">
        <f t="shared" ref="BT2:EE2" si="1">COLUMN()-1</f>
        <v>71</v>
      </c>
      <c r="BU2" s="28">
        <f t="shared" si="1"/>
        <v>72</v>
      </c>
      <c r="BV2" s="28">
        <f t="shared" si="1"/>
        <v>73</v>
      </c>
      <c r="BW2" s="28">
        <f t="shared" si="1"/>
        <v>74</v>
      </c>
      <c r="BX2" s="28">
        <f t="shared" si="1"/>
        <v>75</v>
      </c>
      <c r="BY2" s="28">
        <f t="shared" si="1"/>
        <v>76</v>
      </c>
      <c r="BZ2" s="28">
        <f t="shared" si="1"/>
        <v>77</v>
      </c>
      <c r="CA2" s="28">
        <f t="shared" si="1"/>
        <v>78</v>
      </c>
      <c r="CB2" s="28">
        <f t="shared" si="1"/>
        <v>79</v>
      </c>
      <c r="CC2" s="28">
        <f t="shared" si="1"/>
        <v>80</v>
      </c>
      <c r="CD2" s="28">
        <f t="shared" si="1"/>
        <v>81</v>
      </c>
      <c r="CE2" s="28">
        <f t="shared" si="1"/>
        <v>82</v>
      </c>
      <c r="CF2" s="28">
        <f t="shared" si="1"/>
        <v>83</v>
      </c>
      <c r="CG2" s="28">
        <f t="shared" si="1"/>
        <v>84</v>
      </c>
      <c r="CH2" s="28">
        <f t="shared" si="1"/>
        <v>85</v>
      </c>
      <c r="CI2" s="28">
        <f t="shared" si="1"/>
        <v>86</v>
      </c>
      <c r="CJ2" s="28">
        <f t="shared" si="1"/>
        <v>87</v>
      </c>
      <c r="CK2" s="28">
        <f t="shared" si="1"/>
        <v>88</v>
      </c>
      <c r="CL2" s="28">
        <f t="shared" si="1"/>
        <v>89</v>
      </c>
      <c r="CM2" s="28">
        <f t="shared" si="1"/>
        <v>90</v>
      </c>
      <c r="CN2" s="28">
        <f t="shared" si="1"/>
        <v>91</v>
      </c>
      <c r="CO2" s="28">
        <f t="shared" si="1"/>
        <v>92</v>
      </c>
      <c r="CP2" s="28">
        <f t="shared" si="1"/>
        <v>93</v>
      </c>
      <c r="CQ2" s="28">
        <f t="shared" si="1"/>
        <v>94</v>
      </c>
      <c r="CR2" s="28">
        <f t="shared" si="1"/>
        <v>95</v>
      </c>
      <c r="CS2" s="28">
        <f t="shared" si="1"/>
        <v>96</v>
      </c>
      <c r="CT2" s="28">
        <f t="shared" si="1"/>
        <v>97</v>
      </c>
      <c r="CU2" s="28">
        <f t="shared" si="1"/>
        <v>98</v>
      </c>
      <c r="CV2" s="28">
        <f t="shared" si="1"/>
        <v>99</v>
      </c>
      <c r="CW2" s="28">
        <f t="shared" si="1"/>
        <v>100</v>
      </c>
      <c r="CX2" s="28">
        <f t="shared" si="1"/>
        <v>101</v>
      </c>
      <c r="CY2" s="28">
        <f t="shared" si="1"/>
        <v>102</v>
      </c>
      <c r="CZ2" s="28">
        <f t="shared" si="1"/>
        <v>103</v>
      </c>
      <c r="DA2" s="28">
        <f t="shared" si="1"/>
        <v>104</v>
      </c>
      <c r="DB2" s="28">
        <f t="shared" si="1"/>
        <v>105</v>
      </c>
      <c r="DC2" s="28">
        <f t="shared" si="1"/>
        <v>106</v>
      </c>
      <c r="DD2" s="28">
        <f t="shared" si="1"/>
        <v>107</v>
      </c>
      <c r="DE2" s="28">
        <f t="shared" si="1"/>
        <v>108</v>
      </c>
      <c r="DF2" s="28">
        <f t="shared" si="1"/>
        <v>109</v>
      </c>
      <c r="DG2" s="28">
        <f t="shared" si="1"/>
        <v>110</v>
      </c>
      <c r="DH2" s="28">
        <f t="shared" si="1"/>
        <v>111</v>
      </c>
      <c r="DI2" s="28">
        <f t="shared" si="1"/>
        <v>112</v>
      </c>
      <c r="DJ2" s="28">
        <f t="shared" si="1"/>
        <v>113</v>
      </c>
      <c r="DK2" s="28">
        <f t="shared" si="1"/>
        <v>114</v>
      </c>
      <c r="DL2" s="28">
        <f t="shared" si="1"/>
        <v>115</v>
      </c>
      <c r="DM2" s="28">
        <f t="shared" si="1"/>
        <v>116</v>
      </c>
      <c r="DN2" s="28">
        <f t="shared" si="1"/>
        <v>117</v>
      </c>
      <c r="DO2" s="28">
        <f t="shared" si="1"/>
        <v>118</v>
      </c>
      <c r="DP2" s="28">
        <f t="shared" si="1"/>
        <v>119</v>
      </c>
      <c r="DQ2" s="28">
        <f t="shared" si="1"/>
        <v>120</v>
      </c>
      <c r="DR2" s="28">
        <f t="shared" si="1"/>
        <v>121</v>
      </c>
      <c r="DS2" s="28">
        <f t="shared" si="1"/>
        <v>122</v>
      </c>
      <c r="DT2" s="28">
        <f t="shared" si="1"/>
        <v>123</v>
      </c>
      <c r="DU2" s="28">
        <f t="shared" si="1"/>
        <v>124</v>
      </c>
      <c r="DV2" s="28">
        <f t="shared" si="1"/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si="1"/>
        <v>134</v>
      </c>
      <c r="EF2" s="28">
        <f t="shared" ref="EF2:EO2" si="2">COLUMN()-1</f>
        <v>135</v>
      </c>
      <c r="EG2" s="28">
        <f t="shared" si="2"/>
        <v>136</v>
      </c>
      <c r="EH2" s="28">
        <f t="shared" si="2"/>
        <v>137</v>
      </c>
      <c r="EI2" s="28">
        <f t="shared" si="2"/>
        <v>138</v>
      </c>
      <c r="EJ2" s="28">
        <f t="shared" si="2"/>
        <v>139</v>
      </c>
      <c r="EK2" s="28">
        <f t="shared" si="2"/>
        <v>140</v>
      </c>
      <c r="EL2" s="28">
        <f t="shared" si="2"/>
        <v>141</v>
      </c>
      <c r="EM2" s="28">
        <f t="shared" si="2"/>
        <v>142</v>
      </c>
      <c r="EN2" s="28">
        <f t="shared" si="2"/>
        <v>143</v>
      </c>
      <c r="EO2" s="28">
        <f t="shared" si="2"/>
        <v>144</v>
      </c>
    </row>
    <row r="3" spans="1:145" x14ac:dyDescent="0.15">
      <c r="A3" s="28" t="s">
        <v>47</v>
      </c>
      <c r="B3" s="29" t="s">
        <v>48</v>
      </c>
      <c r="C3" s="29" t="s">
        <v>49</v>
      </c>
      <c r="D3" s="29" t="s">
        <v>50</v>
      </c>
      <c r="E3" s="29" t="s">
        <v>51</v>
      </c>
      <c r="F3" s="29" t="s">
        <v>52</v>
      </c>
      <c r="G3" s="29" t="s">
        <v>53</v>
      </c>
      <c r="H3" s="83" t="s">
        <v>54</v>
      </c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5"/>
      <c r="Y3" s="89" t="s">
        <v>55</v>
      </c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  <c r="CT3" s="82"/>
      <c r="CU3" s="82"/>
      <c r="CV3" s="82"/>
      <c r="CW3" s="82"/>
      <c r="CX3" s="82"/>
      <c r="CY3" s="82"/>
      <c r="CZ3" s="82"/>
      <c r="DA3" s="82"/>
      <c r="DB3" s="82"/>
      <c r="DC3" s="82"/>
      <c r="DD3" s="82"/>
      <c r="DE3" s="82"/>
      <c r="DF3" s="82"/>
      <c r="DG3" s="82"/>
      <c r="DH3" s="82"/>
      <c r="DI3" s="82" t="s">
        <v>56</v>
      </c>
      <c r="DJ3" s="82"/>
      <c r="DK3" s="82"/>
      <c r="DL3" s="82"/>
      <c r="DM3" s="82"/>
      <c r="DN3" s="82"/>
      <c r="DO3" s="82"/>
      <c r="DP3" s="82"/>
      <c r="DQ3" s="82"/>
      <c r="DR3" s="82"/>
      <c r="DS3" s="82"/>
      <c r="DT3" s="82"/>
      <c r="DU3" s="82"/>
      <c r="DV3" s="82"/>
      <c r="DW3" s="82"/>
      <c r="DX3" s="82"/>
      <c r="DY3" s="82"/>
      <c r="DZ3" s="82"/>
      <c r="EA3" s="82"/>
      <c r="EB3" s="82"/>
      <c r="EC3" s="82"/>
      <c r="ED3" s="82"/>
      <c r="EE3" s="82"/>
      <c r="EF3" s="82"/>
      <c r="EG3" s="82"/>
      <c r="EH3" s="82"/>
      <c r="EI3" s="82"/>
      <c r="EJ3" s="82"/>
      <c r="EK3" s="82"/>
      <c r="EL3" s="82"/>
      <c r="EM3" s="82"/>
      <c r="EN3" s="82"/>
      <c r="EO3" s="82"/>
    </row>
    <row r="4" spans="1:145" x14ac:dyDescent="0.15">
      <c r="A4" s="28" t="s">
        <v>57</v>
      </c>
      <c r="B4" s="30"/>
      <c r="C4" s="30"/>
      <c r="D4" s="30"/>
      <c r="E4" s="30"/>
      <c r="F4" s="30"/>
      <c r="G4" s="30"/>
      <c r="H4" s="86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8"/>
      <c r="Y4" s="82" t="s">
        <v>58</v>
      </c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 t="s">
        <v>59</v>
      </c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 t="s">
        <v>60</v>
      </c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 t="s">
        <v>61</v>
      </c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 t="s">
        <v>62</v>
      </c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 t="s">
        <v>63</v>
      </c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 t="s">
        <v>64</v>
      </c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 t="s">
        <v>65</v>
      </c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 t="s">
        <v>66</v>
      </c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 t="s">
        <v>67</v>
      </c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 t="s">
        <v>68</v>
      </c>
      <c r="EF4" s="82"/>
      <c r="EG4" s="82"/>
      <c r="EH4" s="82"/>
      <c r="EI4" s="82"/>
      <c r="EJ4" s="82"/>
      <c r="EK4" s="82"/>
      <c r="EL4" s="82"/>
      <c r="EM4" s="82"/>
      <c r="EN4" s="82"/>
      <c r="EO4" s="82"/>
    </row>
    <row r="5" spans="1:145" x14ac:dyDescent="0.15">
      <c r="A5" s="28" t="s">
        <v>69</v>
      </c>
      <c r="B5" s="31"/>
      <c r="C5" s="31"/>
      <c r="D5" s="31"/>
      <c r="E5" s="31"/>
      <c r="F5" s="31"/>
      <c r="G5" s="31"/>
      <c r="H5" s="32" t="s">
        <v>70</v>
      </c>
      <c r="I5" s="32" t="s">
        <v>71</v>
      </c>
      <c r="J5" s="32" t="s">
        <v>72</v>
      </c>
      <c r="K5" s="32" t="s">
        <v>73</v>
      </c>
      <c r="L5" s="32" t="s">
        <v>74</v>
      </c>
      <c r="M5" s="32" t="s">
        <v>5</v>
      </c>
      <c r="N5" s="32" t="s">
        <v>75</v>
      </c>
      <c r="O5" s="32" t="s">
        <v>76</v>
      </c>
      <c r="P5" s="32" t="s">
        <v>77</v>
      </c>
      <c r="Q5" s="32" t="s">
        <v>78</v>
      </c>
      <c r="R5" s="32" t="s">
        <v>79</v>
      </c>
      <c r="S5" s="32" t="s">
        <v>80</v>
      </c>
      <c r="T5" s="32" t="s">
        <v>81</v>
      </c>
      <c r="U5" s="32" t="s">
        <v>82</v>
      </c>
      <c r="V5" s="32" t="s">
        <v>83</v>
      </c>
      <c r="W5" s="32" t="s">
        <v>84</v>
      </c>
      <c r="X5" s="32" t="s">
        <v>85</v>
      </c>
      <c r="Y5" s="32" t="s">
        <v>86</v>
      </c>
      <c r="Z5" s="32" t="s">
        <v>87</v>
      </c>
      <c r="AA5" s="32" t="s">
        <v>88</v>
      </c>
      <c r="AB5" s="32" t="s">
        <v>89</v>
      </c>
      <c r="AC5" s="32" t="s">
        <v>90</v>
      </c>
      <c r="AD5" s="32" t="s">
        <v>91</v>
      </c>
      <c r="AE5" s="32" t="s">
        <v>92</v>
      </c>
      <c r="AF5" s="32" t="s">
        <v>93</v>
      </c>
      <c r="AG5" s="32" t="s">
        <v>94</v>
      </c>
      <c r="AH5" s="32" t="s">
        <v>95</v>
      </c>
      <c r="AI5" s="32" t="s">
        <v>31</v>
      </c>
      <c r="AJ5" s="32" t="s">
        <v>86</v>
      </c>
      <c r="AK5" s="32" t="s">
        <v>87</v>
      </c>
      <c r="AL5" s="32" t="s">
        <v>88</v>
      </c>
      <c r="AM5" s="32" t="s">
        <v>89</v>
      </c>
      <c r="AN5" s="32" t="s">
        <v>90</v>
      </c>
      <c r="AO5" s="32" t="s">
        <v>91</v>
      </c>
      <c r="AP5" s="32" t="s">
        <v>92</v>
      </c>
      <c r="AQ5" s="32" t="s">
        <v>93</v>
      </c>
      <c r="AR5" s="32" t="s">
        <v>94</v>
      </c>
      <c r="AS5" s="32" t="s">
        <v>95</v>
      </c>
      <c r="AT5" s="32" t="s">
        <v>96</v>
      </c>
      <c r="AU5" s="32" t="s">
        <v>86</v>
      </c>
      <c r="AV5" s="32" t="s">
        <v>87</v>
      </c>
      <c r="AW5" s="32" t="s">
        <v>88</v>
      </c>
      <c r="AX5" s="32" t="s">
        <v>89</v>
      </c>
      <c r="AY5" s="32" t="s">
        <v>90</v>
      </c>
      <c r="AZ5" s="32" t="s">
        <v>91</v>
      </c>
      <c r="BA5" s="32" t="s">
        <v>92</v>
      </c>
      <c r="BB5" s="32" t="s">
        <v>93</v>
      </c>
      <c r="BC5" s="32" t="s">
        <v>94</v>
      </c>
      <c r="BD5" s="32" t="s">
        <v>95</v>
      </c>
      <c r="BE5" s="32" t="s">
        <v>96</v>
      </c>
      <c r="BF5" s="32" t="s">
        <v>86</v>
      </c>
      <c r="BG5" s="32" t="s">
        <v>87</v>
      </c>
      <c r="BH5" s="32" t="s">
        <v>88</v>
      </c>
      <c r="BI5" s="32" t="s">
        <v>89</v>
      </c>
      <c r="BJ5" s="32" t="s">
        <v>90</v>
      </c>
      <c r="BK5" s="32" t="s">
        <v>91</v>
      </c>
      <c r="BL5" s="32" t="s">
        <v>92</v>
      </c>
      <c r="BM5" s="32" t="s">
        <v>93</v>
      </c>
      <c r="BN5" s="32" t="s">
        <v>94</v>
      </c>
      <c r="BO5" s="32" t="s">
        <v>95</v>
      </c>
      <c r="BP5" s="32" t="s">
        <v>96</v>
      </c>
      <c r="BQ5" s="32" t="s">
        <v>86</v>
      </c>
      <c r="BR5" s="32" t="s">
        <v>87</v>
      </c>
      <c r="BS5" s="32" t="s">
        <v>88</v>
      </c>
      <c r="BT5" s="32" t="s">
        <v>89</v>
      </c>
      <c r="BU5" s="32" t="s">
        <v>90</v>
      </c>
      <c r="BV5" s="32" t="s">
        <v>91</v>
      </c>
      <c r="BW5" s="32" t="s">
        <v>92</v>
      </c>
      <c r="BX5" s="32" t="s">
        <v>93</v>
      </c>
      <c r="BY5" s="32" t="s">
        <v>94</v>
      </c>
      <c r="BZ5" s="32" t="s">
        <v>95</v>
      </c>
      <c r="CA5" s="32" t="s">
        <v>96</v>
      </c>
      <c r="CB5" s="32" t="s">
        <v>86</v>
      </c>
      <c r="CC5" s="32" t="s">
        <v>87</v>
      </c>
      <c r="CD5" s="32" t="s">
        <v>88</v>
      </c>
      <c r="CE5" s="32" t="s">
        <v>89</v>
      </c>
      <c r="CF5" s="32" t="s">
        <v>90</v>
      </c>
      <c r="CG5" s="32" t="s">
        <v>91</v>
      </c>
      <c r="CH5" s="32" t="s">
        <v>92</v>
      </c>
      <c r="CI5" s="32" t="s">
        <v>93</v>
      </c>
      <c r="CJ5" s="32" t="s">
        <v>94</v>
      </c>
      <c r="CK5" s="32" t="s">
        <v>95</v>
      </c>
      <c r="CL5" s="32" t="s">
        <v>96</v>
      </c>
      <c r="CM5" s="32" t="s">
        <v>86</v>
      </c>
      <c r="CN5" s="32" t="s">
        <v>87</v>
      </c>
      <c r="CO5" s="32" t="s">
        <v>88</v>
      </c>
      <c r="CP5" s="32" t="s">
        <v>89</v>
      </c>
      <c r="CQ5" s="32" t="s">
        <v>90</v>
      </c>
      <c r="CR5" s="32" t="s">
        <v>91</v>
      </c>
      <c r="CS5" s="32" t="s">
        <v>92</v>
      </c>
      <c r="CT5" s="32" t="s">
        <v>93</v>
      </c>
      <c r="CU5" s="32" t="s">
        <v>94</v>
      </c>
      <c r="CV5" s="32" t="s">
        <v>95</v>
      </c>
      <c r="CW5" s="32" t="s">
        <v>96</v>
      </c>
      <c r="CX5" s="32" t="s">
        <v>86</v>
      </c>
      <c r="CY5" s="32" t="s">
        <v>87</v>
      </c>
      <c r="CZ5" s="32" t="s">
        <v>88</v>
      </c>
      <c r="DA5" s="32" t="s">
        <v>89</v>
      </c>
      <c r="DB5" s="32" t="s">
        <v>90</v>
      </c>
      <c r="DC5" s="32" t="s">
        <v>91</v>
      </c>
      <c r="DD5" s="32" t="s">
        <v>92</v>
      </c>
      <c r="DE5" s="32" t="s">
        <v>93</v>
      </c>
      <c r="DF5" s="32" t="s">
        <v>94</v>
      </c>
      <c r="DG5" s="32" t="s">
        <v>95</v>
      </c>
      <c r="DH5" s="32" t="s">
        <v>96</v>
      </c>
      <c r="DI5" s="32" t="s">
        <v>86</v>
      </c>
      <c r="DJ5" s="32" t="s">
        <v>87</v>
      </c>
      <c r="DK5" s="32" t="s">
        <v>88</v>
      </c>
      <c r="DL5" s="32" t="s">
        <v>89</v>
      </c>
      <c r="DM5" s="32" t="s">
        <v>90</v>
      </c>
      <c r="DN5" s="32" t="s">
        <v>91</v>
      </c>
      <c r="DO5" s="32" t="s">
        <v>92</v>
      </c>
      <c r="DP5" s="32" t="s">
        <v>93</v>
      </c>
      <c r="DQ5" s="32" t="s">
        <v>94</v>
      </c>
      <c r="DR5" s="32" t="s">
        <v>95</v>
      </c>
      <c r="DS5" s="32" t="s">
        <v>96</v>
      </c>
      <c r="DT5" s="32" t="s">
        <v>86</v>
      </c>
      <c r="DU5" s="32" t="s">
        <v>87</v>
      </c>
      <c r="DV5" s="32" t="s">
        <v>88</v>
      </c>
      <c r="DW5" s="32" t="s">
        <v>89</v>
      </c>
      <c r="DX5" s="32" t="s">
        <v>90</v>
      </c>
      <c r="DY5" s="32" t="s">
        <v>91</v>
      </c>
      <c r="DZ5" s="32" t="s">
        <v>92</v>
      </c>
      <c r="EA5" s="32" t="s">
        <v>93</v>
      </c>
      <c r="EB5" s="32" t="s">
        <v>94</v>
      </c>
      <c r="EC5" s="32" t="s">
        <v>95</v>
      </c>
      <c r="ED5" s="32" t="s">
        <v>96</v>
      </c>
      <c r="EE5" s="32" t="s">
        <v>86</v>
      </c>
      <c r="EF5" s="32" t="s">
        <v>87</v>
      </c>
      <c r="EG5" s="32" t="s">
        <v>88</v>
      </c>
      <c r="EH5" s="32" t="s">
        <v>89</v>
      </c>
      <c r="EI5" s="32" t="s">
        <v>90</v>
      </c>
      <c r="EJ5" s="32" t="s">
        <v>91</v>
      </c>
      <c r="EK5" s="32" t="s">
        <v>92</v>
      </c>
      <c r="EL5" s="32" t="s">
        <v>93</v>
      </c>
      <c r="EM5" s="32" t="s">
        <v>94</v>
      </c>
      <c r="EN5" s="32" t="s">
        <v>95</v>
      </c>
      <c r="EO5" s="32" t="s">
        <v>96</v>
      </c>
    </row>
    <row r="6" spans="1:145" s="36" customFormat="1" x14ac:dyDescent="0.15">
      <c r="A6" s="28" t="s">
        <v>97</v>
      </c>
      <c r="B6" s="33">
        <f>B7</f>
        <v>2020</v>
      </c>
      <c r="C6" s="33">
        <f t="shared" ref="C6:X6" si="3">C7</f>
        <v>34843</v>
      </c>
      <c r="D6" s="33">
        <f t="shared" si="3"/>
        <v>47</v>
      </c>
      <c r="E6" s="33">
        <f t="shared" si="3"/>
        <v>17</v>
      </c>
      <c r="F6" s="33">
        <f t="shared" si="3"/>
        <v>4</v>
      </c>
      <c r="G6" s="33">
        <f t="shared" si="3"/>
        <v>0</v>
      </c>
      <c r="H6" s="33" t="str">
        <f t="shared" si="3"/>
        <v>岩手県　田野畑村</v>
      </c>
      <c r="I6" s="33" t="str">
        <f t="shared" si="3"/>
        <v>法非適用</v>
      </c>
      <c r="J6" s="33" t="str">
        <f t="shared" si="3"/>
        <v>下水道事業</v>
      </c>
      <c r="K6" s="33" t="str">
        <f t="shared" si="3"/>
        <v>特定環境保全公共下水道</v>
      </c>
      <c r="L6" s="33" t="str">
        <f t="shared" si="3"/>
        <v>D3</v>
      </c>
      <c r="M6" s="33" t="str">
        <f t="shared" si="3"/>
        <v>非設置</v>
      </c>
      <c r="N6" s="34" t="str">
        <f t="shared" si="3"/>
        <v>-</v>
      </c>
      <c r="O6" s="34" t="str">
        <f t="shared" si="3"/>
        <v>該当数値なし</v>
      </c>
      <c r="P6" s="34">
        <f t="shared" si="3"/>
        <v>12.6</v>
      </c>
      <c r="Q6" s="34">
        <f t="shared" si="3"/>
        <v>97.56</v>
      </c>
      <c r="R6" s="34">
        <f t="shared" si="3"/>
        <v>3630</v>
      </c>
      <c r="S6" s="34">
        <f t="shared" si="3"/>
        <v>3193</v>
      </c>
      <c r="T6" s="34">
        <f t="shared" si="3"/>
        <v>156.19</v>
      </c>
      <c r="U6" s="34">
        <f t="shared" si="3"/>
        <v>20.440000000000001</v>
      </c>
      <c r="V6" s="34">
        <f t="shared" si="3"/>
        <v>400</v>
      </c>
      <c r="W6" s="34">
        <f t="shared" si="3"/>
        <v>0.32</v>
      </c>
      <c r="X6" s="34">
        <f t="shared" si="3"/>
        <v>1250</v>
      </c>
      <c r="Y6" s="35">
        <f>IF(Y7="",NA(),Y7)</f>
        <v>100</v>
      </c>
      <c r="Z6" s="35">
        <f t="shared" ref="Z6:AH6" si="4">IF(Z7="",NA(),Z7)</f>
        <v>100</v>
      </c>
      <c r="AA6" s="35">
        <f t="shared" si="4"/>
        <v>100</v>
      </c>
      <c r="AB6" s="35">
        <f t="shared" si="4"/>
        <v>100</v>
      </c>
      <c r="AC6" s="35">
        <f t="shared" si="4"/>
        <v>100</v>
      </c>
      <c r="AD6" s="34" t="e">
        <f t="shared" si="4"/>
        <v>#N/A</v>
      </c>
      <c r="AE6" s="34" t="e">
        <f t="shared" si="4"/>
        <v>#N/A</v>
      </c>
      <c r="AF6" s="34" t="e">
        <f t="shared" si="4"/>
        <v>#N/A</v>
      </c>
      <c r="AG6" s="34" t="e">
        <f t="shared" si="4"/>
        <v>#N/A</v>
      </c>
      <c r="AH6" s="34" t="e">
        <f t="shared" si="4"/>
        <v>#N/A</v>
      </c>
      <c r="AI6" s="34" t="str">
        <f>IF(AI7="","",IF(AI7="-","【-】","【"&amp;SUBSTITUTE(TEXT(AI7,"#,##0.00"),"-","△")&amp;"】"))</f>
        <v/>
      </c>
      <c r="AJ6" s="34" t="e">
        <f>IF(AJ7="",NA(),AJ7)</f>
        <v>#N/A</v>
      </c>
      <c r="AK6" s="34" t="e">
        <f t="shared" ref="AK6:AS6" si="5">IF(AK7="",NA(),AK7)</f>
        <v>#N/A</v>
      </c>
      <c r="AL6" s="34" t="e">
        <f t="shared" si="5"/>
        <v>#N/A</v>
      </c>
      <c r="AM6" s="34" t="e">
        <f t="shared" si="5"/>
        <v>#N/A</v>
      </c>
      <c r="AN6" s="34" t="e">
        <f t="shared" si="5"/>
        <v>#N/A</v>
      </c>
      <c r="AO6" s="34" t="e">
        <f t="shared" si="5"/>
        <v>#N/A</v>
      </c>
      <c r="AP6" s="34" t="e">
        <f t="shared" si="5"/>
        <v>#N/A</v>
      </c>
      <c r="AQ6" s="34" t="e">
        <f t="shared" si="5"/>
        <v>#N/A</v>
      </c>
      <c r="AR6" s="34" t="e">
        <f t="shared" si="5"/>
        <v>#N/A</v>
      </c>
      <c r="AS6" s="34" t="e">
        <f t="shared" si="5"/>
        <v>#N/A</v>
      </c>
      <c r="AT6" s="34" t="str">
        <f>IF(AT7="","",IF(AT7="-","【-】","【"&amp;SUBSTITUTE(TEXT(AT7,"#,##0.00"),"-","△")&amp;"】"))</f>
        <v/>
      </c>
      <c r="AU6" s="34" t="e">
        <f>IF(AU7="",NA(),AU7)</f>
        <v>#N/A</v>
      </c>
      <c r="AV6" s="34" t="e">
        <f t="shared" ref="AV6:BD6" si="6">IF(AV7="",NA(),AV7)</f>
        <v>#N/A</v>
      </c>
      <c r="AW6" s="34" t="e">
        <f t="shared" si="6"/>
        <v>#N/A</v>
      </c>
      <c r="AX6" s="34" t="e">
        <f t="shared" si="6"/>
        <v>#N/A</v>
      </c>
      <c r="AY6" s="34" t="e">
        <f t="shared" si="6"/>
        <v>#N/A</v>
      </c>
      <c r="AZ6" s="34" t="e">
        <f t="shared" si="6"/>
        <v>#N/A</v>
      </c>
      <c r="BA6" s="34" t="e">
        <f t="shared" si="6"/>
        <v>#N/A</v>
      </c>
      <c r="BB6" s="34" t="e">
        <f t="shared" si="6"/>
        <v>#N/A</v>
      </c>
      <c r="BC6" s="34" t="e">
        <f t="shared" si="6"/>
        <v>#N/A</v>
      </c>
      <c r="BD6" s="34" t="e">
        <f t="shared" si="6"/>
        <v>#N/A</v>
      </c>
      <c r="BE6" s="34" t="str">
        <f>IF(BE7="","",IF(BE7="-","【-】","【"&amp;SUBSTITUTE(TEXT(BE7,"#,##0.00"),"-","△")&amp;"】"))</f>
        <v/>
      </c>
      <c r="BF6" s="35">
        <f>IF(BF7="",NA(),BF7)</f>
        <v>4499.18</v>
      </c>
      <c r="BG6" s="35">
        <f t="shared" ref="BG6:BO6" si="7">IF(BG7="",NA(),BG7)</f>
        <v>4356.83</v>
      </c>
      <c r="BH6" s="35">
        <f t="shared" si="7"/>
        <v>4118.33</v>
      </c>
      <c r="BI6" s="35">
        <f t="shared" si="7"/>
        <v>3897.97</v>
      </c>
      <c r="BJ6" s="35">
        <f t="shared" si="7"/>
        <v>3312.4</v>
      </c>
      <c r="BK6" s="35">
        <f t="shared" si="7"/>
        <v>1592.72</v>
      </c>
      <c r="BL6" s="35">
        <f t="shared" si="7"/>
        <v>1223.96</v>
      </c>
      <c r="BM6" s="35">
        <f t="shared" si="7"/>
        <v>1269.1500000000001</v>
      </c>
      <c r="BN6" s="35">
        <f t="shared" si="7"/>
        <v>1087.96</v>
      </c>
      <c r="BO6" s="35">
        <f t="shared" si="7"/>
        <v>1209.45</v>
      </c>
      <c r="BP6" s="34" t="str">
        <f>IF(BP7="","",IF(BP7="-","【-】","【"&amp;SUBSTITUTE(TEXT(BP7,"#,##0.00"),"-","△")&amp;"】"))</f>
        <v>【1,260.21】</v>
      </c>
      <c r="BQ6" s="35">
        <f>IF(BQ7="",NA(),BQ7)</f>
        <v>34.35</v>
      </c>
      <c r="BR6" s="35">
        <f t="shared" ref="BR6:BZ6" si="8">IF(BR7="",NA(),BR7)</f>
        <v>55.76</v>
      </c>
      <c r="BS6" s="35">
        <f t="shared" si="8"/>
        <v>61.97</v>
      </c>
      <c r="BT6" s="35">
        <f t="shared" si="8"/>
        <v>61.12</v>
      </c>
      <c r="BU6" s="35">
        <f t="shared" si="8"/>
        <v>67.430000000000007</v>
      </c>
      <c r="BV6" s="35">
        <f t="shared" si="8"/>
        <v>53.7</v>
      </c>
      <c r="BW6" s="35">
        <f t="shared" si="8"/>
        <v>61.54</v>
      </c>
      <c r="BX6" s="35">
        <f t="shared" si="8"/>
        <v>63.97</v>
      </c>
      <c r="BY6" s="35">
        <f t="shared" si="8"/>
        <v>59.67</v>
      </c>
      <c r="BZ6" s="35">
        <f t="shared" si="8"/>
        <v>55.93</v>
      </c>
      <c r="CA6" s="34" t="str">
        <f>IF(CA7="","",IF(CA7="-","【-】","【"&amp;SUBSTITUTE(TEXT(CA7,"#,##0.00"),"-","△")&amp;"】"))</f>
        <v>【75.29】</v>
      </c>
      <c r="CB6" s="35">
        <f>IF(CB7="",NA(),CB7)</f>
        <v>562.89</v>
      </c>
      <c r="CC6" s="35">
        <f t="shared" ref="CC6:CK6" si="9">IF(CC7="",NA(),CC7)</f>
        <v>348.79</v>
      </c>
      <c r="CD6" s="35">
        <f t="shared" si="9"/>
        <v>319.81</v>
      </c>
      <c r="CE6" s="35">
        <f t="shared" si="9"/>
        <v>326.67</v>
      </c>
      <c r="CF6" s="35">
        <f t="shared" si="9"/>
        <v>309.55</v>
      </c>
      <c r="CG6" s="35">
        <f t="shared" si="9"/>
        <v>300.35000000000002</v>
      </c>
      <c r="CH6" s="35">
        <f t="shared" si="9"/>
        <v>267.86</v>
      </c>
      <c r="CI6" s="35">
        <f t="shared" si="9"/>
        <v>256.82</v>
      </c>
      <c r="CJ6" s="35">
        <f t="shared" si="9"/>
        <v>270.60000000000002</v>
      </c>
      <c r="CK6" s="35">
        <f t="shared" si="9"/>
        <v>289.60000000000002</v>
      </c>
      <c r="CL6" s="34" t="str">
        <f>IF(CL7="","",IF(CL7="-","【-】","【"&amp;SUBSTITUTE(TEXT(CL7,"#,##0.00"),"-","△")&amp;"】"))</f>
        <v>【215.41】</v>
      </c>
      <c r="CM6" s="35">
        <f>IF(CM7="",NA(),CM7)</f>
        <v>15</v>
      </c>
      <c r="CN6" s="35">
        <f t="shared" ref="CN6:CV6" si="10">IF(CN7="",NA(),CN7)</f>
        <v>14.6</v>
      </c>
      <c r="CO6" s="35">
        <f t="shared" si="10"/>
        <v>14.4</v>
      </c>
      <c r="CP6" s="35">
        <f t="shared" si="10"/>
        <v>14.6</v>
      </c>
      <c r="CQ6" s="35">
        <f t="shared" si="10"/>
        <v>15</v>
      </c>
      <c r="CR6" s="35">
        <f t="shared" si="10"/>
        <v>37.72</v>
      </c>
      <c r="CS6" s="35">
        <f t="shared" si="10"/>
        <v>37.08</v>
      </c>
      <c r="CT6" s="35">
        <f t="shared" si="10"/>
        <v>37.46</v>
      </c>
      <c r="CU6" s="35">
        <f t="shared" si="10"/>
        <v>37.65</v>
      </c>
      <c r="CV6" s="35">
        <f t="shared" si="10"/>
        <v>36.71</v>
      </c>
      <c r="CW6" s="34" t="str">
        <f>IF(CW7="","",IF(CW7="-","【-】","【"&amp;SUBSTITUTE(TEXT(CW7,"#,##0.00"),"-","△")&amp;"】"))</f>
        <v>【42.90】</v>
      </c>
      <c r="CX6" s="35">
        <f>IF(CX7="",NA(),CX7)</f>
        <v>64.97</v>
      </c>
      <c r="CY6" s="35">
        <f t="shared" ref="CY6:DG6" si="11">IF(CY7="",NA(),CY7)</f>
        <v>63.29</v>
      </c>
      <c r="CZ6" s="35">
        <f t="shared" si="11"/>
        <v>69.95</v>
      </c>
      <c r="DA6" s="35">
        <f t="shared" si="11"/>
        <v>73.239999999999995</v>
      </c>
      <c r="DB6" s="35">
        <f t="shared" si="11"/>
        <v>75.25</v>
      </c>
      <c r="DC6" s="35">
        <f t="shared" si="11"/>
        <v>68.459999999999994</v>
      </c>
      <c r="DD6" s="35">
        <f t="shared" si="11"/>
        <v>67.22</v>
      </c>
      <c r="DE6" s="35">
        <f t="shared" si="11"/>
        <v>67.459999999999994</v>
      </c>
      <c r="DF6" s="35">
        <f t="shared" si="11"/>
        <v>67.37</v>
      </c>
      <c r="DG6" s="35">
        <f t="shared" si="11"/>
        <v>70.05</v>
      </c>
      <c r="DH6" s="34" t="str">
        <f>IF(DH7="","",IF(DH7="-","【-】","【"&amp;SUBSTITUTE(TEXT(DH7,"#,##0.00"),"-","△")&amp;"】"))</f>
        <v>【84.75】</v>
      </c>
      <c r="DI6" s="34" t="e">
        <f>IF(DI7="",NA(),DI7)</f>
        <v>#N/A</v>
      </c>
      <c r="DJ6" s="34" t="e">
        <f t="shared" ref="DJ6:DR6" si="12">IF(DJ7="",NA(),DJ7)</f>
        <v>#N/A</v>
      </c>
      <c r="DK6" s="34" t="e">
        <f t="shared" si="12"/>
        <v>#N/A</v>
      </c>
      <c r="DL6" s="34" t="e">
        <f t="shared" si="12"/>
        <v>#N/A</v>
      </c>
      <c r="DM6" s="34" t="e">
        <f t="shared" si="12"/>
        <v>#N/A</v>
      </c>
      <c r="DN6" s="34" t="e">
        <f t="shared" si="12"/>
        <v>#N/A</v>
      </c>
      <c r="DO6" s="34" t="e">
        <f t="shared" si="12"/>
        <v>#N/A</v>
      </c>
      <c r="DP6" s="34" t="e">
        <f t="shared" si="12"/>
        <v>#N/A</v>
      </c>
      <c r="DQ6" s="34" t="e">
        <f t="shared" si="12"/>
        <v>#N/A</v>
      </c>
      <c r="DR6" s="34" t="e">
        <f t="shared" si="12"/>
        <v>#N/A</v>
      </c>
      <c r="DS6" s="34" t="str">
        <f>IF(DS7="","",IF(DS7="-","【-】","【"&amp;SUBSTITUTE(TEXT(DS7,"#,##0.00"),"-","△")&amp;"】"))</f>
        <v/>
      </c>
      <c r="DT6" s="34" t="e">
        <f>IF(DT7="",NA(),DT7)</f>
        <v>#N/A</v>
      </c>
      <c r="DU6" s="34" t="e">
        <f t="shared" ref="DU6:EC6" si="13">IF(DU7="",NA(),DU7)</f>
        <v>#N/A</v>
      </c>
      <c r="DV6" s="34" t="e">
        <f t="shared" si="13"/>
        <v>#N/A</v>
      </c>
      <c r="DW6" s="34" t="e">
        <f t="shared" si="13"/>
        <v>#N/A</v>
      </c>
      <c r="DX6" s="34" t="e">
        <f t="shared" si="13"/>
        <v>#N/A</v>
      </c>
      <c r="DY6" s="34" t="e">
        <f t="shared" si="13"/>
        <v>#N/A</v>
      </c>
      <c r="DZ6" s="34" t="e">
        <f t="shared" si="13"/>
        <v>#N/A</v>
      </c>
      <c r="EA6" s="34" t="e">
        <f t="shared" si="13"/>
        <v>#N/A</v>
      </c>
      <c r="EB6" s="34" t="e">
        <f t="shared" si="13"/>
        <v>#N/A</v>
      </c>
      <c r="EC6" s="34" t="e">
        <f t="shared" si="13"/>
        <v>#N/A</v>
      </c>
      <c r="ED6" s="34" t="str">
        <f>IF(ED7="","",IF(ED7="-","【-】","【"&amp;SUBSTITUTE(TEXT(ED7,"#,##0.00"),"-","△")&amp;"】"))</f>
        <v/>
      </c>
      <c r="EE6" s="34">
        <f>IF(EE7="",NA(),EE7)</f>
        <v>0</v>
      </c>
      <c r="EF6" s="34">
        <f t="shared" ref="EF6:EN6" si="14">IF(EF7="",NA(),EF7)</f>
        <v>0</v>
      </c>
      <c r="EG6" s="34">
        <f t="shared" si="14"/>
        <v>0</v>
      </c>
      <c r="EH6" s="34">
        <f t="shared" si="14"/>
        <v>0</v>
      </c>
      <c r="EI6" s="34">
        <f t="shared" si="14"/>
        <v>0</v>
      </c>
      <c r="EJ6" s="35">
        <f t="shared" si="14"/>
        <v>0.13</v>
      </c>
      <c r="EK6" s="35">
        <f t="shared" si="14"/>
        <v>0.13</v>
      </c>
      <c r="EL6" s="35">
        <f t="shared" si="14"/>
        <v>0.09</v>
      </c>
      <c r="EM6" s="35">
        <f t="shared" si="14"/>
        <v>0.06</v>
      </c>
      <c r="EN6" s="35">
        <f t="shared" si="14"/>
        <v>0.02</v>
      </c>
      <c r="EO6" s="34" t="str">
        <f>IF(EO7="","",IF(EO7="-","【-】","【"&amp;SUBSTITUTE(TEXT(EO7,"#,##0.00"),"-","△")&amp;"】"))</f>
        <v>【0.30】</v>
      </c>
    </row>
    <row r="7" spans="1:145" s="36" customFormat="1" x14ac:dyDescent="0.15">
      <c r="A7" s="28"/>
      <c r="B7" s="37">
        <v>2020</v>
      </c>
      <c r="C7" s="37">
        <v>34843</v>
      </c>
      <c r="D7" s="37">
        <v>47</v>
      </c>
      <c r="E7" s="37">
        <v>17</v>
      </c>
      <c r="F7" s="37">
        <v>4</v>
      </c>
      <c r="G7" s="37">
        <v>0</v>
      </c>
      <c r="H7" s="37" t="s">
        <v>98</v>
      </c>
      <c r="I7" s="37" t="s">
        <v>99</v>
      </c>
      <c r="J7" s="37" t="s">
        <v>100</v>
      </c>
      <c r="K7" s="37" t="s">
        <v>101</v>
      </c>
      <c r="L7" s="37" t="s">
        <v>102</v>
      </c>
      <c r="M7" s="37" t="s">
        <v>103</v>
      </c>
      <c r="N7" s="38" t="s">
        <v>104</v>
      </c>
      <c r="O7" s="38" t="s">
        <v>105</v>
      </c>
      <c r="P7" s="38">
        <v>12.6</v>
      </c>
      <c r="Q7" s="38">
        <v>97.56</v>
      </c>
      <c r="R7" s="38">
        <v>3630</v>
      </c>
      <c r="S7" s="38">
        <v>3193</v>
      </c>
      <c r="T7" s="38">
        <v>156.19</v>
      </c>
      <c r="U7" s="38">
        <v>20.440000000000001</v>
      </c>
      <c r="V7" s="38">
        <v>400</v>
      </c>
      <c r="W7" s="38">
        <v>0.32</v>
      </c>
      <c r="X7" s="38">
        <v>1250</v>
      </c>
      <c r="Y7" s="38">
        <v>100</v>
      </c>
      <c r="Z7" s="38">
        <v>100</v>
      </c>
      <c r="AA7" s="38">
        <v>100</v>
      </c>
      <c r="AB7" s="38">
        <v>100</v>
      </c>
      <c r="AC7" s="38">
        <v>100</v>
      </c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>
        <v>4499.18</v>
      </c>
      <c r="BG7" s="38">
        <v>4356.83</v>
      </c>
      <c r="BH7" s="38">
        <v>4118.33</v>
      </c>
      <c r="BI7" s="38">
        <v>3897.97</v>
      </c>
      <c r="BJ7" s="38">
        <v>3312.4</v>
      </c>
      <c r="BK7" s="38">
        <v>1592.72</v>
      </c>
      <c r="BL7" s="38">
        <v>1223.96</v>
      </c>
      <c r="BM7" s="38">
        <v>1269.1500000000001</v>
      </c>
      <c r="BN7" s="38">
        <v>1087.96</v>
      </c>
      <c r="BO7" s="38">
        <v>1209.45</v>
      </c>
      <c r="BP7" s="38">
        <v>1260.21</v>
      </c>
      <c r="BQ7" s="38">
        <v>34.35</v>
      </c>
      <c r="BR7" s="38">
        <v>55.76</v>
      </c>
      <c r="BS7" s="38">
        <v>61.97</v>
      </c>
      <c r="BT7" s="38">
        <v>61.12</v>
      </c>
      <c r="BU7" s="38">
        <v>67.430000000000007</v>
      </c>
      <c r="BV7" s="38">
        <v>53.7</v>
      </c>
      <c r="BW7" s="38">
        <v>61.54</v>
      </c>
      <c r="BX7" s="38">
        <v>63.97</v>
      </c>
      <c r="BY7" s="38">
        <v>59.67</v>
      </c>
      <c r="BZ7" s="38">
        <v>55.93</v>
      </c>
      <c r="CA7" s="38">
        <v>75.290000000000006</v>
      </c>
      <c r="CB7" s="38">
        <v>562.89</v>
      </c>
      <c r="CC7" s="38">
        <v>348.79</v>
      </c>
      <c r="CD7" s="38">
        <v>319.81</v>
      </c>
      <c r="CE7" s="38">
        <v>326.67</v>
      </c>
      <c r="CF7" s="38">
        <v>309.55</v>
      </c>
      <c r="CG7" s="38">
        <v>300.35000000000002</v>
      </c>
      <c r="CH7" s="38">
        <v>267.86</v>
      </c>
      <c r="CI7" s="38">
        <v>256.82</v>
      </c>
      <c r="CJ7" s="38">
        <v>270.60000000000002</v>
      </c>
      <c r="CK7" s="38">
        <v>289.60000000000002</v>
      </c>
      <c r="CL7" s="38">
        <v>215.41</v>
      </c>
      <c r="CM7" s="38">
        <v>15</v>
      </c>
      <c r="CN7" s="38">
        <v>14.6</v>
      </c>
      <c r="CO7" s="38">
        <v>14.4</v>
      </c>
      <c r="CP7" s="38">
        <v>14.6</v>
      </c>
      <c r="CQ7" s="38">
        <v>15</v>
      </c>
      <c r="CR7" s="38">
        <v>37.72</v>
      </c>
      <c r="CS7" s="38">
        <v>37.08</v>
      </c>
      <c r="CT7" s="38">
        <v>37.46</v>
      </c>
      <c r="CU7" s="38">
        <v>37.65</v>
      </c>
      <c r="CV7" s="38">
        <v>36.71</v>
      </c>
      <c r="CW7" s="38">
        <v>42.9</v>
      </c>
      <c r="CX7" s="38">
        <v>64.97</v>
      </c>
      <c r="CY7" s="38">
        <v>63.29</v>
      </c>
      <c r="CZ7" s="38">
        <v>69.95</v>
      </c>
      <c r="DA7" s="38">
        <v>73.239999999999995</v>
      </c>
      <c r="DB7" s="38">
        <v>75.25</v>
      </c>
      <c r="DC7" s="38">
        <v>68.459999999999994</v>
      </c>
      <c r="DD7" s="38">
        <v>67.22</v>
      </c>
      <c r="DE7" s="38">
        <v>67.459999999999994</v>
      </c>
      <c r="DF7" s="38">
        <v>67.37</v>
      </c>
      <c r="DG7" s="38">
        <v>70.05</v>
      </c>
      <c r="DH7" s="38">
        <v>84.75</v>
      </c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>
        <v>0</v>
      </c>
      <c r="EF7" s="38">
        <v>0</v>
      </c>
      <c r="EG7" s="38">
        <v>0</v>
      </c>
      <c r="EH7" s="38">
        <v>0</v>
      </c>
      <c r="EI7" s="38">
        <v>0</v>
      </c>
      <c r="EJ7" s="38">
        <v>0.13</v>
      </c>
      <c r="EK7" s="38">
        <v>0.13</v>
      </c>
      <c r="EL7" s="38">
        <v>0.09</v>
      </c>
      <c r="EM7" s="38">
        <v>0.06</v>
      </c>
      <c r="EN7" s="38">
        <v>0.02</v>
      </c>
      <c r="EO7" s="38">
        <v>0.3</v>
      </c>
    </row>
    <row r="8" spans="1:145" x14ac:dyDescent="0.15"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</row>
    <row r="9" spans="1:145" x14ac:dyDescent="0.15">
      <c r="A9" s="40"/>
      <c r="B9" s="40" t="s">
        <v>106</v>
      </c>
      <c r="C9" s="40" t="s">
        <v>107</v>
      </c>
      <c r="D9" s="40" t="s">
        <v>108</v>
      </c>
      <c r="E9" s="40" t="s">
        <v>109</v>
      </c>
      <c r="F9" s="40" t="s">
        <v>110</v>
      </c>
      <c r="R9" s="39"/>
      <c r="Y9" s="39"/>
      <c r="Z9" s="39"/>
      <c r="AA9" s="39"/>
      <c r="AB9" s="39"/>
      <c r="AC9" s="39"/>
      <c r="AD9" s="39"/>
      <c r="AE9" s="39"/>
      <c r="AF9" s="39"/>
      <c r="AG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D9" s="39"/>
      <c r="EE9" s="39"/>
      <c r="EF9" s="39"/>
      <c r="EG9" s="39"/>
      <c r="EH9" s="39"/>
      <c r="EI9" s="39"/>
      <c r="EJ9" s="39"/>
      <c r="EK9" s="39"/>
      <c r="EL9" s="39"/>
      <c r="EM9" s="39"/>
    </row>
    <row r="10" spans="1:145" x14ac:dyDescent="0.15">
      <c r="A10" s="40" t="s">
        <v>48</v>
      </c>
      <c r="B10" s="41">
        <f t="shared" ref="B10:D10" si="15">DATEVALUE($B7+12-B11&amp;"/1/"&amp;B12)</f>
        <v>46753</v>
      </c>
      <c r="C10" s="41">
        <f t="shared" si="15"/>
        <v>47119</v>
      </c>
      <c r="D10" s="41">
        <f t="shared" si="15"/>
        <v>47484</v>
      </c>
      <c r="E10" s="42">
        <f>DATEVALUE($B7+12-E11&amp;"/1/"&amp;E12)</f>
        <v>47849</v>
      </c>
      <c r="F10" s="42">
        <f>DATEVALUE($B7+12-F11&amp;"/1/"&amp;F12)</f>
        <v>48215</v>
      </c>
    </row>
    <row r="11" spans="1:145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111</v>
      </c>
    </row>
    <row r="12" spans="1:145" x14ac:dyDescent="0.15">
      <c r="B12">
        <v>1</v>
      </c>
      <c r="C12">
        <v>1</v>
      </c>
      <c r="D12">
        <v>1</v>
      </c>
      <c r="E12">
        <v>1</v>
      </c>
      <c r="F12">
        <v>2</v>
      </c>
      <c r="G12" t="s">
        <v>112</v>
      </c>
    </row>
    <row r="13" spans="1:145" x14ac:dyDescent="0.15">
      <c r="B13" t="s">
        <v>113</v>
      </c>
      <c r="C13" t="s">
        <v>114</v>
      </c>
      <c r="D13" t="s">
        <v>113</v>
      </c>
      <c r="E13" t="s">
        <v>115</v>
      </c>
      <c r="F13" t="s">
        <v>115</v>
      </c>
      <c r="G13" t="s">
        <v>116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dcterms:created xsi:type="dcterms:W3CDTF">2021-12-03T07:49:22Z</dcterms:created>
  <dcterms:modified xsi:type="dcterms:W3CDTF">2022-01-24T01:38:02Z</dcterms:modified>
  <cp:category/>
</cp:coreProperties>
</file>