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81.17\市町村課nas\05　地方債\11 地方公営企業\26 経営比較分析表\R6\02_経営比較分析表\03_市町村→県\34843_田野畑村\174_特定環境保全公共下水道事業（法非適用）\"/>
    </mc:Choice>
  </mc:AlternateContent>
  <workbookProtection workbookAlgorithmName="SHA-512" workbookHashValue="cPobu4IVNdbJIMlyzHaYpM7KQNQ1dxdmvFb5aHWh3fXLW3Hen4kZzgf+zOPSbhq2Oz31Ttjz30ZAyB5yXeKMnQ==" workbookSaltValue="ekp8j7vHaDVKOXXyInNFFA==" workbookSpinCount="100000" lockStructure="1"/>
  <bookViews>
    <workbookView xWindow="1170" yWindow="0" windowWidth="27630" windowHeight="9405"/>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AD10" i="4" s="1"/>
  <c r="Q6" i="5"/>
  <c r="W10" i="4" s="1"/>
  <c r="P6" i="5"/>
  <c r="P10" i="4" s="1"/>
  <c r="O6" i="5"/>
  <c r="N6" i="5"/>
  <c r="B10" i="4" s="1"/>
  <c r="M6" i="5"/>
  <c r="AD8" i="4" s="1"/>
  <c r="L6" i="5"/>
  <c r="W8" i="4" s="1"/>
  <c r="K6" i="5"/>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J86" i="4"/>
  <c r="AT10" i="4"/>
  <c r="AL10" i="4"/>
  <c r="I10" i="4"/>
  <c r="P8" i="4"/>
</calcChain>
</file>

<file path=xl/sharedStrings.xml><?xml version="1.0" encoding="utf-8"?>
<sst xmlns="http://schemas.openxmlformats.org/spreadsheetml/2006/main" count="236" uniqueCount="119">
  <si>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</si>
  <si>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</si>
  <si>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</si>
  <si>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</si>
  <si>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</si>
  <si>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</si>
  <si>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</si>
  <si>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</si>
  <si>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</si>
  <si>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</si>
  <si>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</si>
  <si>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</si>
  <si>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</si>
  <si>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</si>
  <si>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</si>
  <si>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</si>
  <si>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</si>
  <si>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</si>
  <si>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</si>
  <si>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</si>
  <si>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</si>
  <si>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</si>
  <si>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</si>
  <si>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</si>
  <si>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</si>
  <si>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</si>
  <si>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</si>
  <si>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</si>
  <si>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</si>
  <si>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</si>
  <si>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</si>
  <si>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</si>
  <si>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</si>
  <si>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</si>
  <si>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</si>
  <si>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</si>
  <si>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</si>
  <si>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</si>
  <si>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</si>
  <si>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</si>
  <si>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</si>
  <si>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</si>
  <si>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</si>
  <si>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</si>
  <si>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</si>
  <si>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</si>
  <si>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</si>
  <si>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</si>
  <si>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</si>
  <si>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</si>
  <si>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</si>
  <si>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</si>
  <si>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</si>
  <si>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</si>
  <si>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</si>
  <si>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</si>
  <si>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</si>
  <si>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</si>
  <si>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</si>
  <si>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</si>
  <si>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</si>
  <si>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</si>
  <si>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</si>
  <si>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</si>
  <si>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</si>
  <si>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</si>
  <si>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</si>
  <si>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</si>
  <si>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</si>
  <si>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</si>
  <si>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</si>
  <si>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</si>
  <si>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</si>
  <si>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</si>
  <si>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</si>
  <si>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</si>
  <si>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</si>
  <si>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</si>
  <si>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</si>
  <si>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</si>
  <si>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</si>
  <si>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</si>
  <si>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</si>
  <si>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</si>
  <si>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</si>
  <si>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</si>
  <si>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</si>
  <si>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</si>
  <si>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</si>
  <si>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</si>
  <si>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</si>
  <si>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</si>
  <si>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</si>
  <si>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</si>
  <si>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</si>
  <si>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</si>
  <si>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</si>
  <si>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</si>
  <si>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</si>
  <si>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</si>
  <si>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</si>
  <si>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</si>
  <si>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</si>
  <si>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</si>
  <si>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</si>
  <si>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</si>
  <si>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</si>
  <si>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</si>
  <si>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</si>
  <si>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</si>
  <si>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</si>
  <si>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</si>
  <si>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</si>
  <si>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"R"dd</t>
    <phoneticPr fontId="4"/>
  </si>
  <si>
    <t>"R"dd</t>
    <phoneticPr fontId="4"/>
  </si>
  <si>
    <t>←書式設定</t>
    <rPh sb="1" eb="3">
      <t>ショシキ</t>
    </rPh>
    <rPh sb="3" eb="5">
      <t>セッテイ</t>
    </rPh>
    <phoneticPr fontId="4"/>
  </si>
  <si>
    <t>①収益的収支比率について
　企業会計移行による打切り決算による影響により、見かけ上収益的収支比率が向上しているもの。実際に経営が上向いている事ではない。
④企業債残高対事業規模比率について
類似団体に比べて高い比率となっているが、事業概成を迎え数年が経過しており、今後しばらくは起債借入が無いことから、今後企業債残高は減っていく見込みである。
⑤経費回収率について
接続率の影響や、料金設定の兼ね合いにより抜本的な改善は困難だが、今後可能な限り経営改善に努める。
※R5は維持管理委託費の半分の支払いが未払金で特例支出としてR6支出で計上されてる影響で汚水処理原価が下がり見かけ上、経費回収率が向上している。
⑥汚水処理原価について
類似団体に比べて汚水処理原価が高い傾向にある。継続して効率的な業務遂行を図るが、職員も一人で他業務との兼務状態であり、これ以上のコストカットは見込めない状況にある。※R5は維持管理委託費の半分の支払いが未払金で特例支出としてR6支出で計上されてる影響で汚水処理原価が見かけ上減ったもの。
⑦施設利用率について
接続人口が少ないため、低い数値となっている。
⑧水洗化率について
これまで類似団体より若干高い数値であったが、過疎・高齢化の進行により水洗化率の伸び悩みにより数値が下回る結果に。継続して取組を行う必要がある。</t>
    <rPh sb="14" eb="16">
      <t>キギョウ</t>
    </rPh>
    <rPh sb="16" eb="18">
      <t>カイケイ</t>
    </rPh>
    <rPh sb="18" eb="20">
      <t>イコウ</t>
    </rPh>
    <rPh sb="23" eb="25">
      <t>ウチキ</t>
    </rPh>
    <rPh sb="26" eb="28">
      <t>ケッサン</t>
    </rPh>
    <rPh sb="31" eb="33">
      <t>エイキョウ</t>
    </rPh>
    <rPh sb="37" eb="38">
      <t>ミ</t>
    </rPh>
    <rPh sb="40" eb="41">
      <t>ジョウ</t>
    </rPh>
    <rPh sb="41" eb="44">
      <t>シュウエキテキ</t>
    </rPh>
    <rPh sb="44" eb="46">
      <t>シュウシ</t>
    </rPh>
    <rPh sb="46" eb="48">
      <t>ヒリツ</t>
    </rPh>
    <rPh sb="49" eb="51">
      <t>コウジョウ</t>
    </rPh>
    <rPh sb="285" eb="286">
      <t>サ</t>
    </rPh>
    <rPh sb="288" eb="289">
      <t>ミ</t>
    </rPh>
    <rPh sb="291" eb="292">
      <t>ジョウ</t>
    </rPh>
    <rPh sb="293" eb="295">
      <t>ケイヒ</t>
    </rPh>
    <rPh sb="295" eb="297">
      <t>カイシュウ</t>
    </rPh>
    <rPh sb="297" eb="298">
      <t>リツ</t>
    </rPh>
    <rPh sb="299" eb="301">
      <t>コウジョウ</t>
    </rPh>
    <rPh sb="406" eb="408">
      <t>イジ</t>
    </rPh>
    <rPh sb="414" eb="416">
      <t>ハンブン</t>
    </rPh>
    <rPh sb="417" eb="419">
      <t>シハラ</t>
    </rPh>
    <rPh sb="421" eb="424">
      <t>ミバライキン</t>
    </rPh>
    <rPh sb="425" eb="427">
      <t>トクレイ</t>
    </rPh>
    <rPh sb="427" eb="429">
      <t>シシュツ</t>
    </rPh>
    <rPh sb="434" eb="436">
      <t>シシュツ</t>
    </rPh>
    <rPh sb="437" eb="439">
      <t>ケイジョウ</t>
    </rPh>
    <rPh sb="443" eb="445">
      <t>エイキョウ</t>
    </rPh>
    <rPh sb="446" eb="448">
      <t>オスイ</t>
    </rPh>
    <rPh sb="448" eb="450">
      <t>ショリ</t>
    </rPh>
    <rPh sb="450" eb="452">
      <t>ゲンカ</t>
    </rPh>
    <rPh sb="453" eb="454">
      <t>ミ</t>
    </rPh>
    <rPh sb="456" eb="457">
      <t>ジョウ</t>
    </rPh>
    <rPh sb="457" eb="458">
      <t>ヘ</t>
    </rPh>
    <phoneticPr fontId="4"/>
  </si>
  <si>
    <t>供用開始より間もないため、老朽化による現象は生じていないが、適期な管渠更新に努める。</t>
    <phoneticPr fontId="4"/>
  </si>
  <si>
    <t>　本村全体での過疎化が進んでおり、当該事業区域もその影響を大きく受けている。
　今後有収水量は、行政人口の減少に比例して水洗化人口の減少、節水器具の普及に伴い増加は見込めない状況である。
　しかし、下水道は水環境を守るのに、今や不可欠な施設であることから、将来にわたり継続的に維持するために、適正な使用料収入の確保及び汚水処理費の削減に努め、経営の健全化を図る。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</si>
</sst>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3" fillId="0" borderId="6" xfId="0" applyFont="1" applyBorder="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6B8-4020-BF8B-DBFCD1EA2B7D}"/>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0.02</c:v>
                </c:pt>
                <c:pt idx="2" formatCode="#,##0.00;&quot;△&quot;#,##0.00">
                  <c:v>0</c:v>
                </c:pt>
                <c:pt idx="3">
                  <c:v>0.08</c:v>
                </c:pt>
                <c:pt idx="4">
                  <c:v>0.06</c:v>
                </c:pt>
              </c:numCache>
            </c:numRef>
          </c:val>
          <c:smooth val="0"/>
          <c:extLst>
            <c:ext xmlns:c16="http://schemas.microsoft.com/office/drawing/2014/chart" uri="{C3380CC4-5D6E-409C-BE32-E72D297353CC}">
              <c16:uniqueId val="{00000001-C6B8-4020-BF8B-DBFCD1EA2B7D}"/>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R&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100</c:v>
                </c:pt>
                <c:pt idx="1">
                  <c:v>100</c:v>
                </c:pt>
                <c:pt idx="2">
                  <c:v>100</c:v>
                </c:pt>
                <c:pt idx="3">
                  <c:v>100</c:v>
                </c:pt>
                <c:pt idx="4">
                  <c:v>118.57</c:v>
                </c:pt>
              </c:numCache>
            </c:numRef>
          </c:val>
          <c:extLst>
            <c:ext xmlns:c16="http://schemas.microsoft.com/office/drawing/2014/chart" uri="{C3380CC4-5D6E-409C-BE32-E72D297353CC}">
              <c16:uniqueId val="{00000000-FA12-4C37-81A2-D0F502ED829E}"/>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A12-4C37-81A2-D0F502ED829E}"/>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R&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A60-4A7A-AC35-74044F2FF6FE}"/>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A60-4A7A-AC35-74044F2FF6FE}"/>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R&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D58-47BE-90AD-F8787CA8829A}"/>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D58-47BE-90AD-F8787CA8829A}"/>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R&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480-4805-9FCD-3381DEF88D81}"/>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480-4805-9FCD-3381DEF88D81}"/>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R&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49A-4580-BAD2-A6E5719D9024}"/>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49A-4580-BAD2-A6E5719D9024}"/>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R&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3897.97</c:v>
                </c:pt>
                <c:pt idx="1">
                  <c:v>3312.4</c:v>
                </c:pt>
                <c:pt idx="2">
                  <c:v>3463.75</c:v>
                </c:pt>
                <c:pt idx="3">
                  <c:v>3239.26</c:v>
                </c:pt>
                <c:pt idx="4">
                  <c:v>3283.1</c:v>
                </c:pt>
              </c:numCache>
            </c:numRef>
          </c:val>
          <c:extLst>
            <c:ext xmlns:c16="http://schemas.microsoft.com/office/drawing/2014/chart" uri="{C3380CC4-5D6E-409C-BE32-E72D297353CC}">
              <c16:uniqueId val="{00000000-6A73-4C46-A7E6-8567A894AFA9}"/>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1087.96</c:v>
                </c:pt>
                <c:pt idx="1">
                  <c:v>1209.45</c:v>
                </c:pt>
                <c:pt idx="2">
                  <c:v>1042.6400000000001</c:v>
                </c:pt>
                <c:pt idx="3">
                  <c:v>1195.47</c:v>
                </c:pt>
                <c:pt idx="4">
                  <c:v>1168.69</c:v>
                </c:pt>
              </c:numCache>
            </c:numRef>
          </c:val>
          <c:smooth val="0"/>
          <c:extLst>
            <c:ext xmlns:c16="http://schemas.microsoft.com/office/drawing/2014/chart" uri="{C3380CC4-5D6E-409C-BE32-E72D297353CC}">
              <c16:uniqueId val="{00000001-6A73-4C46-A7E6-8567A894AFA9}"/>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R&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61.12</c:v>
                </c:pt>
                <c:pt idx="1">
                  <c:v>67.430000000000007</c:v>
                </c:pt>
                <c:pt idx="2">
                  <c:v>52.37</c:v>
                </c:pt>
                <c:pt idx="3">
                  <c:v>63.16</c:v>
                </c:pt>
                <c:pt idx="4">
                  <c:v>91.77</c:v>
                </c:pt>
              </c:numCache>
            </c:numRef>
          </c:val>
          <c:extLst>
            <c:ext xmlns:c16="http://schemas.microsoft.com/office/drawing/2014/chart" uri="{C3380CC4-5D6E-409C-BE32-E72D297353CC}">
              <c16:uniqueId val="{00000000-0345-41AC-BAF5-31B4DBE7A0EE}"/>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59.67</c:v>
                </c:pt>
                <c:pt idx="1">
                  <c:v>55.93</c:v>
                </c:pt>
                <c:pt idx="2">
                  <c:v>55.76</c:v>
                </c:pt>
                <c:pt idx="3">
                  <c:v>69.430000000000007</c:v>
                </c:pt>
                <c:pt idx="4">
                  <c:v>70.709999999999994</c:v>
                </c:pt>
              </c:numCache>
            </c:numRef>
          </c:val>
          <c:smooth val="0"/>
          <c:extLst>
            <c:ext xmlns:c16="http://schemas.microsoft.com/office/drawing/2014/chart" uri="{C3380CC4-5D6E-409C-BE32-E72D297353CC}">
              <c16:uniqueId val="{00000001-0345-41AC-BAF5-31B4DBE7A0EE}"/>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R&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326.67</c:v>
                </c:pt>
                <c:pt idx="1">
                  <c:v>309.55</c:v>
                </c:pt>
                <c:pt idx="2">
                  <c:v>377.76</c:v>
                </c:pt>
                <c:pt idx="3">
                  <c:v>312.81</c:v>
                </c:pt>
                <c:pt idx="4">
                  <c:v>203.08</c:v>
                </c:pt>
              </c:numCache>
            </c:numRef>
          </c:val>
          <c:extLst>
            <c:ext xmlns:c16="http://schemas.microsoft.com/office/drawing/2014/chart" uri="{C3380CC4-5D6E-409C-BE32-E72D297353CC}">
              <c16:uniqueId val="{00000000-60E7-49B9-AAAE-4B4D24E5FDA1}"/>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270.60000000000002</c:v>
                </c:pt>
                <c:pt idx="1">
                  <c:v>289.60000000000002</c:v>
                </c:pt>
                <c:pt idx="2">
                  <c:v>296.14999999999998</c:v>
                </c:pt>
                <c:pt idx="3">
                  <c:v>239.46</c:v>
                </c:pt>
                <c:pt idx="4">
                  <c:v>233.15</c:v>
                </c:pt>
              </c:numCache>
            </c:numRef>
          </c:val>
          <c:smooth val="0"/>
          <c:extLst>
            <c:ext xmlns:c16="http://schemas.microsoft.com/office/drawing/2014/chart" uri="{C3380CC4-5D6E-409C-BE32-E72D297353CC}">
              <c16:uniqueId val="{00000001-60E7-49B9-AAAE-4B4D24E5FDA1}"/>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R&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14.6</c:v>
                </c:pt>
                <c:pt idx="1">
                  <c:v>15</c:v>
                </c:pt>
                <c:pt idx="2">
                  <c:v>14.2</c:v>
                </c:pt>
                <c:pt idx="3">
                  <c:v>14.2</c:v>
                </c:pt>
                <c:pt idx="4">
                  <c:v>14.2</c:v>
                </c:pt>
              </c:numCache>
            </c:numRef>
          </c:val>
          <c:extLst>
            <c:ext xmlns:c16="http://schemas.microsoft.com/office/drawing/2014/chart" uri="{C3380CC4-5D6E-409C-BE32-E72D297353CC}">
              <c16:uniqueId val="{00000000-95C5-4ED9-B0D1-BAE5F0E84DD9}"/>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37.65</c:v>
                </c:pt>
                <c:pt idx="1">
                  <c:v>36.71</c:v>
                </c:pt>
                <c:pt idx="2">
                  <c:v>33.799999999999997</c:v>
                </c:pt>
                <c:pt idx="3">
                  <c:v>41.06</c:v>
                </c:pt>
                <c:pt idx="4">
                  <c:v>42.09</c:v>
                </c:pt>
              </c:numCache>
            </c:numRef>
          </c:val>
          <c:smooth val="0"/>
          <c:extLst>
            <c:ext xmlns:c16="http://schemas.microsoft.com/office/drawing/2014/chart" uri="{C3380CC4-5D6E-409C-BE32-E72D297353CC}">
              <c16:uniqueId val="{00000001-95C5-4ED9-B0D1-BAE5F0E84DD9}"/>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R&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73.239999999999995</c:v>
                </c:pt>
                <c:pt idx="1">
                  <c:v>75.25</c:v>
                </c:pt>
                <c:pt idx="2">
                  <c:v>79.900000000000006</c:v>
                </c:pt>
                <c:pt idx="3">
                  <c:v>80.47</c:v>
                </c:pt>
                <c:pt idx="4">
                  <c:v>83.13</c:v>
                </c:pt>
              </c:numCache>
            </c:numRef>
          </c:val>
          <c:extLst>
            <c:ext xmlns:c16="http://schemas.microsoft.com/office/drawing/2014/chart" uri="{C3380CC4-5D6E-409C-BE32-E72D297353CC}">
              <c16:uniqueId val="{00000000-568D-4D1E-A9ED-161F5DCC57F8}"/>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67.37</c:v>
                </c:pt>
                <c:pt idx="1">
                  <c:v>70.05</c:v>
                </c:pt>
                <c:pt idx="2">
                  <c:v>67.09</c:v>
                </c:pt>
                <c:pt idx="3">
                  <c:v>84.34</c:v>
                </c:pt>
                <c:pt idx="4">
                  <c:v>84.73</c:v>
                </c:pt>
              </c:numCache>
            </c:numRef>
          </c:val>
          <c:smooth val="0"/>
          <c:extLst>
            <c:ext xmlns:c16="http://schemas.microsoft.com/office/drawing/2014/chart" uri="{C3380CC4-5D6E-409C-BE32-E72D297353CC}">
              <c16:uniqueId val="{00000001-568D-4D1E-A9ED-161F5DCC57F8}"/>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R&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【1,156.82】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【215.73】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【75.33】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366260"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8261985" y="2956560"/>
          <a:ext cx="3558540" cy="250507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4991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5680710" y="10715625"/>
          <a:ext cx="4575810" cy="240411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Normal="100" workbookViewId="0">
      <selection activeCell="B2" sqref="B2:BZ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岩手県　田野畑村</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法非適用</v>
      </c>
      <c r="C8" s="39"/>
      <c r="D8" s="39"/>
      <c r="E8" s="39"/>
      <c r="F8" s="39"/>
      <c r="G8" s="39"/>
      <c r="H8" s="39"/>
      <c r="I8" s="39" t="str">
        <f>データ!J6</f>
        <v>下水道事業</v>
      </c>
      <c r="J8" s="39"/>
      <c r="K8" s="39"/>
      <c r="L8" s="39"/>
      <c r="M8" s="39"/>
      <c r="N8" s="39"/>
      <c r="O8" s="39"/>
      <c r="P8" s="39" t="str">
        <f>データ!K6</f>
        <v>特定環境保全公共下水道</v>
      </c>
      <c r="Q8" s="39"/>
      <c r="R8" s="39"/>
      <c r="S8" s="39"/>
      <c r="T8" s="39"/>
      <c r="U8" s="39"/>
      <c r="V8" s="39"/>
      <c r="W8" s="39" t="str">
        <f>データ!L6</f>
        <v>D2</v>
      </c>
      <c r="X8" s="39"/>
      <c r="Y8" s="39"/>
      <c r="Z8" s="39"/>
      <c r="AA8" s="39"/>
      <c r="AB8" s="39"/>
      <c r="AC8" s="39"/>
      <c r="AD8" s="40" t="str">
        <f>データ!$M$6</f>
        <v>非設置</v>
      </c>
      <c r="AE8" s="40"/>
      <c r="AF8" s="40"/>
      <c r="AG8" s="40"/>
      <c r="AH8" s="40"/>
      <c r="AI8" s="40"/>
      <c r="AJ8" s="40"/>
      <c r="AK8" s="3"/>
      <c r="AL8" s="41">
        <f>データ!S6</f>
        <v>2977</v>
      </c>
      <c r="AM8" s="41"/>
      <c r="AN8" s="41"/>
      <c r="AO8" s="41"/>
      <c r="AP8" s="41"/>
      <c r="AQ8" s="41"/>
      <c r="AR8" s="41"/>
      <c r="AS8" s="41"/>
      <c r="AT8" s="34">
        <f>データ!T6</f>
        <v>156.19</v>
      </c>
      <c r="AU8" s="34"/>
      <c r="AV8" s="34"/>
      <c r="AW8" s="34"/>
      <c r="AX8" s="34"/>
      <c r="AY8" s="34"/>
      <c r="AZ8" s="34"/>
      <c r="BA8" s="34"/>
      <c r="BB8" s="34">
        <f>データ!U6</f>
        <v>19.059999999999999</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t="str">
        <f>データ!O6</f>
        <v>該当数値なし</v>
      </c>
      <c r="J10" s="34"/>
      <c r="K10" s="34"/>
      <c r="L10" s="34"/>
      <c r="M10" s="34"/>
      <c r="N10" s="34"/>
      <c r="O10" s="34"/>
      <c r="P10" s="34">
        <f>データ!P6</f>
        <v>13.99</v>
      </c>
      <c r="Q10" s="34"/>
      <c r="R10" s="34"/>
      <c r="S10" s="34"/>
      <c r="T10" s="34"/>
      <c r="U10" s="34"/>
      <c r="V10" s="34"/>
      <c r="W10" s="34">
        <f>データ!Q6</f>
        <v>104.01</v>
      </c>
      <c r="X10" s="34"/>
      <c r="Y10" s="34"/>
      <c r="Z10" s="34"/>
      <c r="AA10" s="34"/>
      <c r="AB10" s="34"/>
      <c r="AC10" s="34"/>
      <c r="AD10" s="41">
        <f>データ!R6</f>
        <v>3630</v>
      </c>
      <c r="AE10" s="41"/>
      <c r="AF10" s="41"/>
      <c r="AG10" s="41"/>
      <c r="AH10" s="41"/>
      <c r="AI10" s="41"/>
      <c r="AJ10" s="41"/>
      <c r="AK10" s="2"/>
      <c r="AL10" s="41">
        <f>データ!V6</f>
        <v>415</v>
      </c>
      <c r="AM10" s="41"/>
      <c r="AN10" s="41"/>
      <c r="AO10" s="41"/>
      <c r="AP10" s="41"/>
      <c r="AQ10" s="41"/>
      <c r="AR10" s="41"/>
      <c r="AS10" s="41"/>
      <c r="AT10" s="34">
        <f>データ!W6</f>
        <v>0.32</v>
      </c>
      <c r="AU10" s="34"/>
      <c r="AV10" s="34"/>
      <c r="AW10" s="34"/>
      <c r="AX10" s="34"/>
      <c r="AY10" s="34"/>
      <c r="AZ10" s="34"/>
      <c r="BA10" s="34"/>
      <c r="BB10" s="34">
        <f>データ!X6</f>
        <v>1296.8800000000001</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116</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7"/>
      <c r="BM44" s="68"/>
      <c r="BN44" s="68"/>
      <c r="BO44" s="68"/>
      <c r="BP44" s="68"/>
      <c r="BQ44" s="68"/>
      <c r="BR44" s="68"/>
      <c r="BS44" s="68"/>
      <c r="BT44" s="68"/>
      <c r="BU44" s="68"/>
      <c r="BV44" s="68"/>
      <c r="BW44" s="68"/>
      <c r="BX44" s="68"/>
      <c r="BY44" s="68"/>
      <c r="BZ44" s="6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0" t="s">
        <v>117</v>
      </c>
      <c r="BM47" s="71"/>
      <c r="BN47" s="71"/>
      <c r="BO47" s="71"/>
      <c r="BP47" s="71"/>
      <c r="BQ47" s="71"/>
      <c r="BR47" s="71"/>
      <c r="BS47" s="71"/>
      <c r="BT47" s="71"/>
      <c r="BU47" s="71"/>
      <c r="BV47" s="71"/>
      <c r="BW47" s="71"/>
      <c r="BX47" s="71"/>
      <c r="BY47" s="71"/>
      <c r="BZ47" s="7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0"/>
      <c r="BM48" s="71"/>
      <c r="BN48" s="71"/>
      <c r="BO48" s="71"/>
      <c r="BP48" s="71"/>
      <c r="BQ48" s="71"/>
      <c r="BR48" s="71"/>
      <c r="BS48" s="71"/>
      <c r="BT48" s="71"/>
      <c r="BU48" s="71"/>
      <c r="BV48" s="71"/>
      <c r="BW48" s="71"/>
      <c r="BX48" s="71"/>
      <c r="BY48" s="71"/>
      <c r="BZ48" s="7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0"/>
      <c r="BM49" s="71"/>
      <c r="BN49" s="71"/>
      <c r="BO49" s="71"/>
      <c r="BP49" s="71"/>
      <c r="BQ49" s="71"/>
      <c r="BR49" s="71"/>
      <c r="BS49" s="71"/>
      <c r="BT49" s="71"/>
      <c r="BU49" s="71"/>
      <c r="BV49" s="71"/>
      <c r="BW49" s="71"/>
      <c r="BX49" s="71"/>
      <c r="BY49" s="71"/>
      <c r="BZ49" s="7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0"/>
      <c r="BM50" s="71"/>
      <c r="BN50" s="71"/>
      <c r="BO50" s="71"/>
      <c r="BP50" s="71"/>
      <c r="BQ50" s="71"/>
      <c r="BR50" s="71"/>
      <c r="BS50" s="71"/>
      <c r="BT50" s="71"/>
      <c r="BU50" s="71"/>
      <c r="BV50" s="71"/>
      <c r="BW50" s="71"/>
      <c r="BX50" s="71"/>
      <c r="BY50" s="71"/>
      <c r="BZ50" s="7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0"/>
      <c r="BM51" s="71"/>
      <c r="BN51" s="71"/>
      <c r="BO51" s="71"/>
      <c r="BP51" s="71"/>
      <c r="BQ51" s="71"/>
      <c r="BR51" s="71"/>
      <c r="BS51" s="71"/>
      <c r="BT51" s="71"/>
      <c r="BU51" s="71"/>
      <c r="BV51" s="71"/>
      <c r="BW51" s="71"/>
      <c r="BX51" s="71"/>
      <c r="BY51" s="71"/>
      <c r="BZ51" s="7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0"/>
      <c r="BM52" s="71"/>
      <c r="BN52" s="71"/>
      <c r="BO52" s="71"/>
      <c r="BP52" s="71"/>
      <c r="BQ52" s="71"/>
      <c r="BR52" s="71"/>
      <c r="BS52" s="71"/>
      <c r="BT52" s="71"/>
      <c r="BU52" s="71"/>
      <c r="BV52" s="71"/>
      <c r="BW52" s="71"/>
      <c r="BX52" s="71"/>
      <c r="BY52" s="71"/>
      <c r="BZ52" s="7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0"/>
      <c r="BM53" s="71"/>
      <c r="BN53" s="71"/>
      <c r="BO53" s="71"/>
      <c r="BP53" s="71"/>
      <c r="BQ53" s="71"/>
      <c r="BR53" s="71"/>
      <c r="BS53" s="71"/>
      <c r="BT53" s="71"/>
      <c r="BU53" s="71"/>
      <c r="BV53" s="71"/>
      <c r="BW53" s="71"/>
      <c r="BX53" s="71"/>
      <c r="BY53" s="71"/>
      <c r="BZ53" s="7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0"/>
      <c r="BM54" s="71"/>
      <c r="BN54" s="71"/>
      <c r="BO54" s="71"/>
      <c r="BP54" s="71"/>
      <c r="BQ54" s="71"/>
      <c r="BR54" s="71"/>
      <c r="BS54" s="71"/>
      <c r="BT54" s="71"/>
      <c r="BU54" s="71"/>
      <c r="BV54" s="71"/>
      <c r="BW54" s="71"/>
      <c r="BX54" s="71"/>
      <c r="BY54" s="71"/>
      <c r="BZ54" s="7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0"/>
      <c r="BM55" s="71"/>
      <c r="BN55" s="71"/>
      <c r="BO55" s="71"/>
      <c r="BP55" s="71"/>
      <c r="BQ55" s="71"/>
      <c r="BR55" s="71"/>
      <c r="BS55" s="71"/>
      <c r="BT55" s="71"/>
      <c r="BU55" s="71"/>
      <c r="BV55" s="71"/>
      <c r="BW55" s="71"/>
      <c r="BX55" s="71"/>
      <c r="BY55" s="71"/>
      <c r="BZ55" s="7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0"/>
      <c r="BM56" s="71"/>
      <c r="BN56" s="71"/>
      <c r="BO56" s="71"/>
      <c r="BP56" s="71"/>
      <c r="BQ56" s="71"/>
      <c r="BR56" s="71"/>
      <c r="BS56" s="71"/>
      <c r="BT56" s="71"/>
      <c r="BU56" s="71"/>
      <c r="BV56" s="71"/>
      <c r="BW56" s="71"/>
      <c r="BX56" s="71"/>
      <c r="BY56" s="71"/>
      <c r="BZ56" s="7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0"/>
      <c r="BM57" s="71"/>
      <c r="BN57" s="71"/>
      <c r="BO57" s="71"/>
      <c r="BP57" s="71"/>
      <c r="BQ57" s="71"/>
      <c r="BR57" s="71"/>
      <c r="BS57" s="71"/>
      <c r="BT57" s="71"/>
      <c r="BU57" s="71"/>
      <c r="BV57" s="71"/>
      <c r="BW57" s="71"/>
      <c r="BX57" s="71"/>
      <c r="BY57" s="71"/>
      <c r="BZ57" s="7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0"/>
      <c r="BM58" s="71"/>
      <c r="BN58" s="71"/>
      <c r="BO58" s="71"/>
      <c r="BP58" s="71"/>
      <c r="BQ58" s="71"/>
      <c r="BR58" s="71"/>
      <c r="BS58" s="71"/>
      <c r="BT58" s="71"/>
      <c r="BU58" s="71"/>
      <c r="BV58" s="71"/>
      <c r="BW58" s="71"/>
      <c r="BX58" s="71"/>
      <c r="BY58" s="71"/>
      <c r="BZ58" s="7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0"/>
      <c r="BM59" s="71"/>
      <c r="BN59" s="71"/>
      <c r="BO59" s="71"/>
      <c r="BP59" s="71"/>
      <c r="BQ59" s="71"/>
      <c r="BR59" s="71"/>
      <c r="BS59" s="71"/>
      <c r="BT59" s="71"/>
      <c r="BU59" s="71"/>
      <c r="BV59" s="71"/>
      <c r="BW59" s="71"/>
      <c r="BX59" s="71"/>
      <c r="BY59" s="71"/>
      <c r="BZ59" s="72"/>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0"/>
      <c r="BM62" s="71"/>
      <c r="BN62" s="71"/>
      <c r="BO62" s="71"/>
      <c r="BP62" s="71"/>
      <c r="BQ62" s="71"/>
      <c r="BR62" s="71"/>
      <c r="BS62" s="71"/>
      <c r="BT62" s="71"/>
      <c r="BU62" s="71"/>
      <c r="BV62" s="71"/>
      <c r="BW62" s="71"/>
      <c r="BX62" s="71"/>
      <c r="BY62" s="71"/>
      <c r="BZ62" s="7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3"/>
      <c r="BM63" s="74"/>
      <c r="BN63" s="74"/>
      <c r="BO63" s="74"/>
      <c r="BP63" s="74"/>
      <c r="BQ63" s="74"/>
      <c r="BR63" s="74"/>
      <c r="BS63" s="74"/>
      <c r="BT63" s="74"/>
      <c r="BU63" s="74"/>
      <c r="BV63" s="74"/>
      <c r="BW63" s="74"/>
      <c r="BX63" s="74"/>
      <c r="BY63" s="74"/>
      <c r="BZ63" s="7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0" t="s">
        <v>118</v>
      </c>
      <c r="BM66" s="71"/>
      <c r="BN66" s="71"/>
      <c r="BO66" s="71"/>
      <c r="BP66" s="71"/>
      <c r="BQ66" s="71"/>
      <c r="BR66" s="71"/>
      <c r="BS66" s="71"/>
      <c r="BT66" s="71"/>
      <c r="BU66" s="71"/>
      <c r="BV66" s="71"/>
      <c r="BW66" s="71"/>
      <c r="BX66" s="71"/>
      <c r="BY66" s="71"/>
      <c r="BZ66" s="7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0"/>
      <c r="BM67" s="71"/>
      <c r="BN67" s="71"/>
      <c r="BO67" s="71"/>
      <c r="BP67" s="71"/>
      <c r="BQ67" s="71"/>
      <c r="BR67" s="71"/>
      <c r="BS67" s="71"/>
      <c r="BT67" s="71"/>
      <c r="BU67" s="71"/>
      <c r="BV67" s="71"/>
      <c r="BW67" s="71"/>
      <c r="BX67" s="71"/>
      <c r="BY67" s="71"/>
      <c r="BZ67" s="7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0"/>
      <c r="BM68" s="71"/>
      <c r="BN68" s="71"/>
      <c r="BO68" s="71"/>
      <c r="BP68" s="71"/>
      <c r="BQ68" s="71"/>
      <c r="BR68" s="71"/>
      <c r="BS68" s="71"/>
      <c r="BT68" s="71"/>
      <c r="BU68" s="71"/>
      <c r="BV68" s="71"/>
      <c r="BW68" s="71"/>
      <c r="BX68" s="71"/>
      <c r="BY68" s="71"/>
      <c r="BZ68" s="7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0"/>
      <c r="BM69" s="71"/>
      <c r="BN69" s="71"/>
      <c r="BO69" s="71"/>
      <c r="BP69" s="71"/>
      <c r="BQ69" s="71"/>
      <c r="BR69" s="71"/>
      <c r="BS69" s="71"/>
      <c r="BT69" s="71"/>
      <c r="BU69" s="71"/>
      <c r="BV69" s="71"/>
      <c r="BW69" s="71"/>
      <c r="BX69" s="71"/>
      <c r="BY69" s="71"/>
      <c r="BZ69" s="7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0"/>
      <c r="BM70" s="71"/>
      <c r="BN70" s="71"/>
      <c r="BO70" s="71"/>
      <c r="BP70" s="71"/>
      <c r="BQ70" s="71"/>
      <c r="BR70" s="71"/>
      <c r="BS70" s="71"/>
      <c r="BT70" s="71"/>
      <c r="BU70" s="71"/>
      <c r="BV70" s="71"/>
      <c r="BW70" s="71"/>
      <c r="BX70" s="71"/>
      <c r="BY70" s="71"/>
      <c r="BZ70" s="7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0"/>
      <c r="BM71" s="71"/>
      <c r="BN71" s="71"/>
      <c r="BO71" s="71"/>
      <c r="BP71" s="71"/>
      <c r="BQ71" s="71"/>
      <c r="BR71" s="71"/>
      <c r="BS71" s="71"/>
      <c r="BT71" s="71"/>
      <c r="BU71" s="71"/>
      <c r="BV71" s="71"/>
      <c r="BW71" s="71"/>
      <c r="BX71" s="71"/>
      <c r="BY71" s="71"/>
      <c r="BZ71" s="7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0"/>
      <c r="BM72" s="71"/>
      <c r="BN72" s="71"/>
      <c r="BO72" s="71"/>
      <c r="BP72" s="71"/>
      <c r="BQ72" s="71"/>
      <c r="BR72" s="71"/>
      <c r="BS72" s="71"/>
      <c r="BT72" s="71"/>
      <c r="BU72" s="71"/>
      <c r="BV72" s="71"/>
      <c r="BW72" s="71"/>
      <c r="BX72" s="71"/>
      <c r="BY72" s="71"/>
      <c r="BZ72" s="7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0"/>
      <c r="BM73" s="71"/>
      <c r="BN73" s="71"/>
      <c r="BO73" s="71"/>
      <c r="BP73" s="71"/>
      <c r="BQ73" s="71"/>
      <c r="BR73" s="71"/>
      <c r="BS73" s="71"/>
      <c r="BT73" s="71"/>
      <c r="BU73" s="71"/>
      <c r="BV73" s="71"/>
      <c r="BW73" s="71"/>
      <c r="BX73" s="71"/>
      <c r="BY73" s="71"/>
      <c r="BZ73" s="7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0"/>
      <c r="BM74" s="71"/>
      <c r="BN74" s="71"/>
      <c r="BO74" s="71"/>
      <c r="BP74" s="71"/>
      <c r="BQ74" s="71"/>
      <c r="BR74" s="71"/>
      <c r="BS74" s="71"/>
      <c r="BT74" s="71"/>
      <c r="BU74" s="71"/>
      <c r="BV74" s="71"/>
      <c r="BW74" s="71"/>
      <c r="BX74" s="71"/>
      <c r="BY74" s="71"/>
      <c r="BZ74" s="7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0"/>
      <c r="BM75" s="71"/>
      <c r="BN75" s="71"/>
      <c r="BO75" s="71"/>
      <c r="BP75" s="71"/>
      <c r="BQ75" s="71"/>
      <c r="BR75" s="71"/>
      <c r="BS75" s="71"/>
      <c r="BT75" s="71"/>
      <c r="BU75" s="71"/>
      <c r="BV75" s="71"/>
      <c r="BW75" s="71"/>
      <c r="BX75" s="71"/>
      <c r="BY75" s="71"/>
      <c r="BZ75" s="7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0"/>
      <c r="BM76" s="71"/>
      <c r="BN76" s="71"/>
      <c r="BO76" s="71"/>
      <c r="BP76" s="71"/>
      <c r="BQ76" s="71"/>
      <c r="BR76" s="71"/>
      <c r="BS76" s="71"/>
      <c r="BT76" s="71"/>
      <c r="BU76" s="71"/>
      <c r="BV76" s="71"/>
      <c r="BW76" s="71"/>
      <c r="BX76" s="71"/>
      <c r="BY76" s="71"/>
      <c r="BZ76" s="7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0"/>
      <c r="BM77" s="71"/>
      <c r="BN77" s="71"/>
      <c r="BO77" s="71"/>
      <c r="BP77" s="71"/>
      <c r="BQ77" s="71"/>
      <c r="BR77" s="71"/>
      <c r="BS77" s="71"/>
      <c r="BT77" s="71"/>
      <c r="BU77" s="71"/>
      <c r="BV77" s="71"/>
      <c r="BW77" s="71"/>
      <c r="BX77" s="71"/>
      <c r="BY77" s="71"/>
      <c r="BZ77" s="7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0"/>
      <c r="BM78" s="71"/>
      <c r="BN78" s="71"/>
      <c r="BO78" s="71"/>
      <c r="BP78" s="71"/>
      <c r="BQ78" s="71"/>
      <c r="BR78" s="71"/>
      <c r="BS78" s="71"/>
      <c r="BT78" s="71"/>
      <c r="BU78" s="71"/>
      <c r="BV78" s="71"/>
      <c r="BW78" s="71"/>
      <c r="BX78" s="71"/>
      <c r="BY78" s="71"/>
      <c r="BZ78" s="7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0"/>
      <c r="BM79" s="71"/>
      <c r="BN79" s="71"/>
      <c r="BO79" s="71"/>
      <c r="BP79" s="71"/>
      <c r="BQ79" s="71"/>
      <c r="BR79" s="71"/>
      <c r="BS79" s="71"/>
      <c r="BT79" s="71"/>
      <c r="BU79" s="71"/>
      <c r="BV79" s="71"/>
      <c r="BW79" s="71"/>
      <c r="BX79" s="71"/>
      <c r="BY79" s="71"/>
      <c r="BZ79" s="7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0"/>
      <c r="BM80" s="71"/>
      <c r="BN80" s="71"/>
      <c r="BO80" s="71"/>
      <c r="BP80" s="71"/>
      <c r="BQ80" s="71"/>
      <c r="BR80" s="71"/>
      <c r="BS80" s="71"/>
      <c r="BT80" s="71"/>
      <c r="BU80" s="71"/>
      <c r="BV80" s="71"/>
      <c r="BW80" s="71"/>
      <c r="BX80" s="71"/>
      <c r="BY80" s="71"/>
      <c r="BZ80" s="7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0"/>
      <c r="BM81" s="71"/>
      <c r="BN81" s="71"/>
      <c r="BO81" s="71"/>
      <c r="BP81" s="71"/>
      <c r="BQ81" s="71"/>
      <c r="BR81" s="71"/>
      <c r="BS81" s="71"/>
      <c r="BT81" s="71"/>
      <c r="BU81" s="71"/>
      <c r="BV81" s="71"/>
      <c r="BW81" s="71"/>
      <c r="BX81" s="71"/>
      <c r="BY81" s="71"/>
      <c r="BZ81" s="7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3"/>
      <c r="BM82" s="74"/>
      <c r="BN82" s="74"/>
      <c r="BO82" s="74"/>
      <c r="BP82" s="74"/>
      <c r="BQ82" s="74"/>
      <c r="BR82" s="74"/>
      <c r="BS82" s="74"/>
      <c r="BT82" s="74"/>
      <c r="BU82" s="74"/>
      <c r="BV82" s="74"/>
      <c r="BW82" s="74"/>
      <c r="BX82" s="74"/>
      <c r="BY82" s="74"/>
      <c r="BZ82" s="75"/>
    </row>
    <row r="83" spans="1:78" x14ac:dyDescent="0.15">
      <c r="C83" s="76" t="s">
        <v>30</v>
      </c>
      <c r="D83" s="76"/>
      <c r="E83" s="76"/>
      <c r="F83" s="76"/>
      <c r="G83" s="76"/>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c r="BG83" s="76"/>
      <c r="BH83" s="76"/>
      <c r="BI83" s="76"/>
      <c r="BJ83" s="76"/>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【1,156.82】</v>
      </c>
      <c r="I86" s="12" t="str">
        <f>データ!CA6</f>
        <v>【75.33】</v>
      </c>
      <c r="J86" s="12" t="str">
        <f>データ!CL6</f>
        <v>【215.73】</v>
      </c>
      <c r="K86" s="12" t="str">
        <f>データ!CW6</f>
        <v>【43.28】</v>
      </c>
      <c r="L86" s="12" t="str">
        <f>データ!DH6</f>
        <v>【86.21】</v>
      </c>
      <c r="M86" s="12" t="s">
        <v>43</v>
      </c>
      <c r="N86" s="12" t="s">
        <v>43</v>
      </c>
      <c r="O86" s="12" t="str">
        <f>データ!EO6</f>
        <v>【0.11】</v>
      </c>
    </row>
  </sheetData>
  <sheetProtection algorithmName="SHA-512" hashValue="eTORtEX6G9DebemlWH/IHvCnMCFENquJEoqCiUotWBYj12Xson/zhg8g1gnCu2Qg+vznVrPafBvhveRB14Ywyw==" saltValue="MwLtGW9YxwhvjXRVGmcCfQ=="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3"/>
  <sheetViews>
    <sheetView showGridLines="0" workbookViewId="0"/>
  </sheetViews>
  <sheetFormatPr defaultRowHeight="13.5" x14ac:dyDescent="0.15"/>
  <cols>
    <col min="2" max="144" width="11.875" customWidth="1"/>
  </cols>
  <sheetData>
    <row r="1" spans="1:145" x14ac:dyDescent="0.15">
      <c r="A1" t="s">
        <v>44</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45</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46</v>
      </c>
      <c r="B3" s="15" t="s">
        <v>47</v>
      </c>
      <c r="C3" s="15" t="s">
        <v>48</v>
      </c>
      <c r="D3" s="15" t="s">
        <v>49</v>
      </c>
      <c r="E3" s="15" t="s">
        <v>50</v>
      </c>
      <c r="F3" s="15" t="s">
        <v>51</v>
      </c>
      <c r="G3" s="15" t="s">
        <v>52</v>
      </c>
      <c r="H3" s="78" t="s">
        <v>53</v>
      </c>
      <c r="I3" s="79"/>
      <c r="J3" s="79"/>
      <c r="K3" s="79"/>
      <c r="L3" s="79"/>
      <c r="M3" s="79"/>
      <c r="N3" s="79"/>
      <c r="O3" s="79"/>
      <c r="P3" s="79"/>
      <c r="Q3" s="79"/>
      <c r="R3" s="79"/>
      <c r="S3" s="79"/>
      <c r="T3" s="79"/>
      <c r="U3" s="79"/>
      <c r="V3" s="79"/>
      <c r="W3" s="79"/>
      <c r="X3" s="80"/>
      <c r="Y3" s="84" t="s">
        <v>54</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55</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5" x14ac:dyDescent="0.15">
      <c r="A4" s="14" t="s">
        <v>56</v>
      </c>
      <c r="B4" s="16"/>
      <c r="C4" s="16"/>
      <c r="D4" s="16"/>
      <c r="E4" s="16"/>
      <c r="F4" s="16"/>
      <c r="G4" s="16"/>
      <c r="H4" s="81"/>
      <c r="I4" s="82"/>
      <c r="J4" s="82"/>
      <c r="K4" s="82"/>
      <c r="L4" s="82"/>
      <c r="M4" s="82"/>
      <c r="N4" s="82"/>
      <c r="O4" s="82"/>
      <c r="P4" s="82"/>
      <c r="Q4" s="82"/>
      <c r="R4" s="82"/>
      <c r="S4" s="82"/>
      <c r="T4" s="82"/>
      <c r="U4" s="82"/>
      <c r="V4" s="82"/>
      <c r="W4" s="82"/>
      <c r="X4" s="83"/>
      <c r="Y4" s="77" t="s">
        <v>57</v>
      </c>
      <c r="Z4" s="77"/>
      <c r="AA4" s="77"/>
      <c r="AB4" s="77"/>
      <c r="AC4" s="77"/>
      <c r="AD4" s="77"/>
      <c r="AE4" s="77"/>
      <c r="AF4" s="77"/>
      <c r="AG4" s="77"/>
      <c r="AH4" s="77"/>
      <c r="AI4" s="77"/>
      <c r="AJ4" s="77" t="s">
        <v>58</v>
      </c>
      <c r="AK4" s="77"/>
      <c r="AL4" s="77"/>
      <c r="AM4" s="77"/>
      <c r="AN4" s="77"/>
      <c r="AO4" s="77"/>
      <c r="AP4" s="77"/>
      <c r="AQ4" s="77"/>
      <c r="AR4" s="77"/>
      <c r="AS4" s="77"/>
      <c r="AT4" s="77"/>
      <c r="AU4" s="77" t="s">
        <v>59</v>
      </c>
      <c r="AV4" s="77"/>
      <c r="AW4" s="77"/>
      <c r="AX4" s="77"/>
      <c r="AY4" s="77"/>
      <c r="AZ4" s="77"/>
      <c r="BA4" s="77"/>
      <c r="BB4" s="77"/>
      <c r="BC4" s="77"/>
      <c r="BD4" s="77"/>
      <c r="BE4" s="77"/>
      <c r="BF4" s="77" t="s">
        <v>60</v>
      </c>
      <c r="BG4" s="77"/>
      <c r="BH4" s="77"/>
      <c r="BI4" s="77"/>
      <c r="BJ4" s="77"/>
      <c r="BK4" s="77"/>
      <c r="BL4" s="77"/>
      <c r="BM4" s="77"/>
      <c r="BN4" s="77"/>
      <c r="BO4" s="77"/>
      <c r="BP4" s="77"/>
      <c r="BQ4" s="77" t="s">
        <v>61</v>
      </c>
      <c r="BR4" s="77"/>
      <c r="BS4" s="77"/>
      <c r="BT4" s="77"/>
      <c r="BU4" s="77"/>
      <c r="BV4" s="77"/>
      <c r="BW4" s="77"/>
      <c r="BX4" s="77"/>
      <c r="BY4" s="77"/>
      <c r="BZ4" s="77"/>
      <c r="CA4" s="77"/>
      <c r="CB4" s="77" t="s">
        <v>62</v>
      </c>
      <c r="CC4" s="77"/>
      <c r="CD4" s="77"/>
      <c r="CE4" s="77"/>
      <c r="CF4" s="77"/>
      <c r="CG4" s="77"/>
      <c r="CH4" s="77"/>
      <c r="CI4" s="77"/>
      <c r="CJ4" s="77"/>
      <c r="CK4" s="77"/>
      <c r="CL4" s="77"/>
      <c r="CM4" s="77" t="s">
        <v>63</v>
      </c>
      <c r="CN4" s="77"/>
      <c r="CO4" s="77"/>
      <c r="CP4" s="77"/>
      <c r="CQ4" s="77"/>
      <c r="CR4" s="77"/>
      <c r="CS4" s="77"/>
      <c r="CT4" s="77"/>
      <c r="CU4" s="77"/>
      <c r="CV4" s="77"/>
      <c r="CW4" s="77"/>
      <c r="CX4" s="77" t="s">
        <v>64</v>
      </c>
      <c r="CY4" s="77"/>
      <c r="CZ4" s="77"/>
      <c r="DA4" s="77"/>
      <c r="DB4" s="77"/>
      <c r="DC4" s="77"/>
      <c r="DD4" s="77"/>
      <c r="DE4" s="77"/>
      <c r="DF4" s="77"/>
      <c r="DG4" s="77"/>
      <c r="DH4" s="77"/>
      <c r="DI4" s="77" t="s">
        <v>65</v>
      </c>
      <c r="DJ4" s="77"/>
      <c r="DK4" s="77"/>
      <c r="DL4" s="77"/>
      <c r="DM4" s="77"/>
      <c r="DN4" s="77"/>
      <c r="DO4" s="77"/>
      <c r="DP4" s="77"/>
      <c r="DQ4" s="77"/>
      <c r="DR4" s="77"/>
      <c r="DS4" s="77"/>
      <c r="DT4" s="77" t="s">
        <v>66</v>
      </c>
      <c r="DU4" s="77"/>
      <c r="DV4" s="77"/>
      <c r="DW4" s="77"/>
      <c r="DX4" s="77"/>
      <c r="DY4" s="77"/>
      <c r="DZ4" s="77"/>
      <c r="EA4" s="77"/>
      <c r="EB4" s="77"/>
      <c r="EC4" s="77"/>
      <c r="ED4" s="77"/>
      <c r="EE4" s="77" t="s">
        <v>67</v>
      </c>
      <c r="EF4" s="77"/>
      <c r="EG4" s="77"/>
      <c r="EH4" s="77"/>
      <c r="EI4" s="77"/>
      <c r="EJ4" s="77"/>
      <c r="EK4" s="77"/>
      <c r="EL4" s="77"/>
      <c r="EM4" s="77"/>
      <c r="EN4" s="77"/>
      <c r="EO4" s="77"/>
    </row>
    <row r="5" spans="1:145" x14ac:dyDescent="0.15">
      <c r="A5" s="14" t="s">
        <v>68</v>
      </c>
      <c r="B5" s="17"/>
      <c r="C5" s="17"/>
      <c r="D5" s="17"/>
      <c r="E5" s="17"/>
      <c r="F5" s="17"/>
      <c r="G5" s="17"/>
      <c r="H5" s="18" t="s">
        <v>69</v>
      </c>
      <c r="I5" s="18" t="s">
        <v>70</v>
      </c>
      <c r="J5" s="18" t="s">
        <v>71</v>
      </c>
      <c r="K5" s="18" t="s">
        <v>72</v>
      </c>
      <c r="L5" s="18" t="s">
        <v>73</v>
      </c>
      <c r="M5" s="18" t="s">
        <v>5</v>
      </c>
      <c r="N5" s="18" t="s">
        <v>74</v>
      </c>
      <c r="O5" s="18" t="s">
        <v>75</v>
      </c>
      <c r="P5" s="18" t="s">
        <v>76</v>
      </c>
      <c r="Q5" s="18" t="s">
        <v>77</v>
      </c>
      <c r="R5" s="18" t="s">
        <v>78</v>
      </c>
      <c r="S5" s="18" t="s">
        <v>79</v>
      </c>
      <c r="T5" s="18" t="s">
        <v>80</v>
      </c>
      <c r="U5" s="18" t="s">
        <v>81</v>
      </c>
      <c r="V5" s="18" t="s">
        <v>82</v>
      </c>
      <c r="W5" s="18" t="s">
        <v>83</v>
      </c>
      <c r="X5" s="18" t="s">
        <v>84</v>
      </c>
      <c r="Y5" s="18" t="s">
        <v>85</v>
      </c>
      <c r="Z5" s="18" t="s">
        <v>86</v>
      </c>
      <c r="AA5" s="18" t="s">
        <v>87</v>
      </c>
      <c r="AB5" s="18" t="s">
        <v>88</v>
      </c>
      <c r="AC5" s="18" t="s">
        <v>89</v>
      </c>
      <c r="AD5" s="18" t="s">
        <v>90</v>
      </c>
      <c r="AE5" s="18" t="s">
        <v>91</v>
      </c>
      <c r="AF5" s="18" t="s">
        <v>92</v>
      </c>
      <c r="AG5" s="18" t="s">
        <v>93</v>
      </c>
      <c r="AH5" s="18" t="s">
        <v>94</v>
      </c>
      <c r="AI5" s="18" t="s">
        <v>31</v>
      </c>
      <c r="AJ5" s="18" t="s">
        <v>85</v>
      </c>
      <c r="AK5" s="18" t="s">
        <v>86</v>
      </c>
      <c r="AL5" s="18" t="s">
        <v>87</v>
      </c>
      <c r="AM5" s="18" t="s">
        <v>88</v>
      </c>
      <c r="AN5" s="18" t="s">
        <v>89</v>
      </c>
      <c r="AO5" s="18" t="s">
        <v>90</v>
      </c>
      <c r="AP5" s="18" t="s">
        <v>91</v>
      </c>
      <c r="AQ5" s="18" t="s">
        <v>92</v>
      </c>
      <c r="AR5" s="18" t="s">
        <v>93</v>
      </c>
      <c r="AS5" s="18" t="s">
        <v>94</v>
      </c>
      <c r="AT5" s="18" t="s">
        <v>95</v>
      </c>
      <c r="AU5" s="18" t="s">
        <v>85</v>
      </c>
      <c r="AV5" s="18" t="s">
        <v>86</v>
      </c>
      <c r="AW5" s="18" t="s">
        <v>87</v>
      </c>
      <c r="AX5" s="18" t="s">
        <v>88</v>
      </c>
      <c r="AY5" s="18" t="s">
        <v>89</v>
      </c>
      <c r="AZ5" s="18" t="s">
        <v>90</v>
      </c>
      <c r="BA5" s="18" t="s">
        <v>91</v>
      </c>
      <c r="BB5" s="18" t="s">
        <v>92</v>
      </c>
      <c r="BC5" s="18" t="s">
        <v>93</v>
      </c>
      <c r="BD5" s="18" t="s">
        <v>94</v>
      </c>
      <c r="BE5" s="18" t="s">
        <v>95</v>
      </c>
      <c r="BF5" s="18" t="s">
        <v>85</v>
      </c>
      <c r="BG5" s="18" t="s">
        <v>86</v>
      </c>
      <c r="BH5" s="18" t="s">
        <v>87</v>
      </c>
      <c r="BI5" s="18" t="s">
        <v>88</v>
      </c>
      <c r="BJ5" s="18" t="s">
        <v>89</v>
      </c>
      <c r="BK5" s="18" t="s">
        <v>90</v>
      </c>
      <c r="BL5" s="18" t="s">
        <v>91</v>
      </c>
      <c r="BM5" s="18" t="s">
        <v>92</v>
      </c>
      <c r="BN5" s="18" t="s">
        <v>93</v>
      </c>
      <c r="BO5" s="18" t="s">
        <v>94</v>
      </c>
      <c r="BP5" s="18" t="s">
        <v>95</v>
      </c>
      <c r="BQ5" s="18" t="s">
        <v>85</v>
      </c>
      <c r="BR5" s="18" t="s">
        <v>86</v>
      </c>
      <c r="BS5" s="18" t="s">
        <v>87</v>
      </c>
      <c r="BT5" s="18" t="s">
        <v>88</v>
      </c>
      <c r="BU5" s="18" t="s">
        <v>89</v>
      </c>
      <c r="BV5" s="18" t="s">
        <v>90</v>
      </c>
      <c r="BW5" s="18" t="s">
        <v>91</v>
      </c>
      <c r="BX5" s="18" t="s">
        <v>92</v>
      </c>
      <c r="BY5" s="18" t="s">
        <v>93</v>
      </c>
      <c r="BZ5" s="18" t="s">
        <v>94</v>
      </c>
      <c r="CA5" s="18" t="s">
        <v>95</v>
      </c>
      <c r="CB5" s="18" t="s">
        <v>85</v>
      </c>
      <c r="CC5" s="18" t="s">
        <v>86</v>
      </c>
      <c r="CD5" s="18" t="s">
        <v>87</v>
      </c>
      <c r="CE5" s="18" t="s">
        <v>88</v>
      </c>
      <c r="CF5" s="18" t="s">
        <v>89</v>
      </c>
      <c r="CG5" s="18" t="s">
        <v>90</v>
      </c>
      <c r="CH5" s="18" t="s">
        <v>91</v>
      </c>
      <c r="CI5" s="18" t="s">
        <v>92</v>
      </c>
      <c r="CJ5" s="18" t="s">
        <v>93</v>
      </c>
      <c r="CK5" s="18" t="s">
        <v>94</v>
      </c>
      <c r="CL5" s="18" t="s">
        <v>95</v>
      </c>
      <c r="CM5" s="18" t="s">
        <v>85</v>
      </c>
      <c r="CN5" s="18" t="s">
        <v>86</v>
      </c>
      <c r="CO5" s="18" t="s">
        <v>87</v>
      </c>
      <c r="CP5" s="18" t="s">
        <v>88</v>
      </c>
      <c r="CQ5" s="18" t="s">
        <v>89</v>
      </c>
      <c r="CR5" s="18" t="s">
        <v>90</v>
      </c>
      <c r="CS5" s="18" t="s">
        <v>91</v>
      </c>
      <c r="CT5" s="18" t="s">
        <v>92</v>
      </c>
      <c r="CU5" s="18" t="s">
        <v>93</v>
      </c>
      <c r="CV5" s="18" t="s">
        <v>94</v>
      </c>
      <c r="CW5" s="18" t="s">
        <v>95</v>
      </c>
      <c r="CX5" s="18" t="s">
        <v>85</v>
      </c>
      <c r="CY5" s="18" t="s">
        <v>86</v>
      </c>
      <c r="CZ5" s="18" t="s">
        <v>87</v>
      </c>
      <c r="DA5" s="18" t="s">
        <v>88</v>
      </c>
      <c r="DB5" s="18" t="s">
        <v>89</v>
      </c>
      <c r="DC5" s="18" t="s">
        <v>90</v>
      </c>
      <c r="DD5" s="18" t="s">
        <v>91</v>
      </c>
      <c r="DE5" s="18" t="s">
        <v>92</v>
      </c>
      <c r="DF5" s="18" t="s">
        <v>93</v>
      </c>
      <c r="DG5" s="18" t="s">
        <v>94</v>
      </c>
      <c r="DH5" s="18" t="s">
        <v>95</v>
      </c>
      <c r="DI5" s="18" t="s">
        <v>85</v>
      </c>
      <c r="DJ5" s="18" t="s">
        <v>86</v>
      </c>
      <c r="DK5" s="18" t="s">
        <v>87</v>
      </c>
      <c r="DL5" s="18" t="s">
        <v>88</v>
      </c>
      <c r="DM5" s="18" t="s">
        <v>89</v>
      </c>
      <c r="DN5" s="18" t="s">
        <v>90</v>
      </c>
      <c r="DO5" s="18" t="s">
        <v>91</v>
      </c>
      <c r="DP5" s="18" t="s">
        <v>92</v>
      </c>
      <c r="DQ5" s="18" t="s">
        <v>93</v>
      </c>
      <c r="DR5" s="18" t="s">
        <v>94</v>
      </c>
      <c r="DS5" s="18" t="s">
        <v>95</v>
      </c>
      <c r="DT5" s="18" t="s">
        <v>85</v>
      </c>
      <c r="DU5" s="18" t="s">
        <v>86</v>
      </c>
      <c r="DV5" s="18" t="s">
        <v>87</v>
      </c>
      <c r="DW5" s="18" t="s">
        <v>88</v>
      </c>
      <c r="DX5" s="18" t="s">
        <v>89</v>
      </c>
      <c r="DY5" s="18" t="s">
        <v>90</v>
      </c>
      <c r="DZ5" s="18" t="s">
        <v>91</v>
      </c>
      <c r="EA5" s="18" t="s">
        <v>92</v>
      </c>
      <c r="EB5" s="18" t="s">
        <v>93</v>
      </c>
      <c r="EC5" s="18" t="s">
        <v>94</v>
      </c>
      <c r="ED5" s="18" t="s">
        <v>95</v>
      </c>
      <c r="EE5" s="18" t="s">
        <v>85</v>
      </c>
      <c r="EF5" s="18" t="s">
        <v>86</v>
      </c>
      <c r="EG5" s="18" t="s">
        <v>87</v>
      </c>
      <c r="EH5" s="18" t="s">
        <v>88</v>
      </c>
      <c r="EI5" s="18" t="s">
        <v>89</v>
      </c>
      <c r="EJ5" s="18" t="s">
        <v>90</v>
      </c>
      <c r="EK5" s="18" t="s">
        <v>91</v>
      </c>
      <c r="EL5" s="18" t="s">
        <v>92</v>
      </c>
      <c r="EM5" s="18" t="s">
        <v>93</v>
      </c>
      <c r="EN5" s="18" t="s">
        <v>94</v>
      </c>
      <c r="EO5" s="18" t="s">
        <v>95</v>
      </c>
    </row>
    <row r="6" spans="1:145" s="22" customFormat="1" x14ac:dyDescent="0.15">
      <c r="A6" s="14" t="s">
        <v>96</v>
      </c>
      <c r="B6" s="19">
        <f>B7</f>
        <v>2023</v>
      </c>
      <c r="C6" s="19">
        <f t="shared" ref="C6:X6" si="3">C7</f>
        <v>34843</v>
      </c>
      <c r="D6" s="19">
        <f t="shared" si="3"/>
        <v>47</v>
      </c>
      <c r="E6" s="19">
        <f t="shared" si="3"/>
        <v>17</v>
      </c>
      <c r="F6" s="19">
        <f t="shared" si="3"/>
        <v>4</v>
      </c>
      <c r="G6" s="19">
        <f t="shared" si="3"/>
        <v>0</v>
      </c>
      <c r="H6" s="19" t="str">
        <f t="shared" si="3"/>
        <v>岩手県　田野畑村</v>
      </c>
      <c r="I6" s="19" t="str">
        <f t="shared" si="3"/>
        <v>法非適用</v>
      </c>
      <c r="J6" s="19" t="str">
        <f t="shared" si="3"/>
        <v>下水道事業</v>
      </c>
      <c r="K6" s="19" t="str">
        <f t="shared" si="3"/>
        <v>特定環境保全公共下水道</v>
      </c>
      <c r="L6" s="19" t="str">
        <f t="shared" si="3"/>
        <v>D2</v>
      </c>
      <c r="M6" s="19" t="str">
        <f t="shared" si="3"/>
        <v>非設置</v>
      </c>
      <c r="N6" s="20" t="str">
        <f t="shared" si="3"/>
        <v>-</v>
      </c>
      <c r="O6" s="20" t="str">
        <f t="shared" si="3"/>
        <v>該当数値なし</v>
      </c>
      <c r="P6" s="20">
        <f t="shared" si="3"/>
        <v>13.99</v>
      </c>
      <c r="Q6" s="20">
        <f t="shared" si="3"/>
        <v>104.01</v>
      </c>
      <c r="R6" s="20">
        <f t="shared" si="3"/>
        <v>3630</v>
      </c>
      <c r="S6" s="20">
        <f t="shared" si="3"/>
        <v>2977</v>
      </c>
      <c r="T6" s="20">
        <f t="shared" si="3"/>
        <v>156.19</v>
      </c>
      <c r="U6" s="20">
        <f t="shared" si="3"/>
        <v>19.059999999999999</v>
      </c>
      <c r="V6" s="20">
        <f t="shared" si="3"/>
        <v>415</v>
      </c>
      <c r="W6" s="20">
        <f t="shared" si="3"/>
        <v>0.32</v>
      </c>
      <c r="X6" s="20">
        <f t="shared" si="3"/>
        <v>1296.8800000000001</v>
      </c>
      <c r="Y6" s="21">
        <f>IF(Y7="",NA(),Y7)</f>
        <v>100</v>
      </c>
      <c r="Z6" s="21">
        <f t="shared" ref="Z6:AH6" si="4">IF(Z7="",NA(),Z7)</f>
        <v>100</v>
      </c>
      <c r="AA6" s="21">
        <f t="shared" si="4"/>
        <v>100</v>
      </c>
      <c r="AB6" s="21">
        <f t="shared" si="4"/>
        <v>100</v>
      </c>
      <c r="AC6" s="21">
        <f t="shared" si="4"/>
        <v>118.57</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3897.97</v>
      </c>
      <c r="BG6" s="21">
        <f t="shared" ref="BG6:BO6" si="7">IF(BG7="",NA(),BG7)</f>
        <v>3312.4</v>
      </c>
      <c r="BH6" s="21">
        <f t="shared" si="7"/>
        <v>3463.75</v>
      </c>
      <c r="BI6" s="21">
        <f t="shared" si="7"/>
        <v>3239.26</v>
      </c>
      <c r="BJ6" s="21">
        <f t="shared" si="7"/>
        <v>3283.1</v>
      </c>
      <c r="BK6" s="21">
        <f t="shared" si="7"/>
        <v>1087.96</v>
      </c>
      <c r="BL6" s="21">
        <f t="shared" si="7"/>
        <v>1209.45</v>
      </c>
      <c r="BM6" s="21">
        <f t="shared" si="7"/>
        <v>1042.6400000000001</v>
      </c>
      <c r="BN6" s="21">
        <f t="shared" si="7"/>
        <v>1195.47</v>
      </c>
      <c r="BO6" s="21">
        <f t="shared" si="7"/>
        <v>1168.69</v>
      </c>
      <c r="BP6" s="20" t="str">
        <f>IF(BP7="","",IF(BP7="-","【-】","【"&amp;SUBSTITUTE(TEXT(BP7,"#,##0.00"),"-","△")&amp;"】"))</f>
        <v>【1,156.82】</v>
      </c>
      <c r="BQ6" s="21">
        <f>IF(BQ7="",NA(),BQ7)</f>
        <v>61.12</v>
      </c>
      <c r="BR6" s="21">
        <f t="shared" ref="BR6:BZ6" si="8">IF(BR7="",NA(),BR7)</f>
        <v>67.430000000000007</v>
      </c>
      <c r="BS6" s="21">
        <f t="shared" si="8"/>
        <v>52.37</v>
      </c>
      <c r="BT6" s="21">
        <f t="shared" si="8"/>
        <v>63.16</v>
      </c>
      <c r="BU6" s="21">
        <f t="shared" si="8"/>
        <v>91.77</v>
      </c>
      <c r="BV6" s="21">
        <f t="shared" si="8"/>
        <v>59.67</v>
      </c>
      <c r="BW6" s="21">
        <f t="shared" si="8"/>
        <v>55.93</v>
      </c>
      <c r="BX6" s="21">
        <f t="shared" si="8"/>
        <v>55.76</v>
      </c>
      <c r="BY6" s="21">
        <f t="shared" si="8"/>
        <v>69.430000000000007</v>
      </c>
      <c r="BZ6" s="21">
        <f t="shared" si="8"/>
        <v>70.709999999999994</v>
      </c>
      <c r="CA6" s="20" t="str">
        <f>IF(CA7="","",IF(CA7="-","【-】","【"&amp;SUBSTITUTE(TEXT(CA7,"#,##0.00"),"-","△")&amp;"】"))</f>
        <v>【75.33】</v>
      </c>
      <c r="CB6" s="21">
        <f>IF(CB7="",NA(),CB7)</f>
        <v>326.67</v>
      </c>
      <c r="CC6" s="21">
        <f t="shared" ref="CC6:CK6" si="9">IF(CC7="",NA(),CC7)</f>
        <v>309.55</v>
      </c>
      <c r="CD6" s="21">
        <f t="shared" si="9"/>
        <v>377.76</v>
      </c>
      <c r="CE6" s="21">
        <f t="shared" si="9"/>
        <v>312.81</v>
      </c>
      <c r="CF6" s="21">
        <f t="shared" si="9"/>
        <v>203.08</v>
      </c>
      <c r="CG6" s="21">
        <f t="shared" si="9"/>
        <v>270.60000000000002</v>
      </c>
      <c r="CH6" s="21">
        <f t="shared" si="9"/>
        <v>289.60000000000002</v>
      </c>
      <c r="CI6" s="21">
        <f t="shared" si="9"/>
        <v>296.14999999999998</v>
      </c>
      <c r="CJ6" s="21">
        <f t="shared" si="9"/>
        <v>239.46</v>
      </c>
      <c r="CK6" s="21">
        <f t="shared" si="9"/>
        <v>233.15</v>
      </c>
      <c r="CL6" s="20" t="str">
        <f>IF(CL7="","",IF(CL7="-","【-】","【"&amp;SUBSTITUTE(TEXT(CL7,"#,##0.00"),"-","△")&amp;"】"))</f>
        <v>【215.73】</v>
      </c>
      <c r="CM6" s="21">
        <f>IF(CM7="",NA(),CM7)</f>
        <v>14.6</v>
      </c>
      <c r="CN6" s="21">
        <f t="shared" ref="CN6:CV6" si="10">IF(CN7="",NA(),CN7)</f>
        <v>15</v>
      </c>
      <c r="CO6" s="21">
        <f t="shared" si="10"/>
        <v>14.2</v>
      </c>
      <c r="CP6" s="21">
        <f t="shared" si="10"/>
        <v>14.2</v>
      </c>
      <c r="CQ6" s="21">
        <f t="shared" si="10"/>
        <v>14.2</v>
      </c>
      <c r="CR6" s="21">
        <f t="shared" si="10"/>
        <v>37.65</v>
      </c>
      <c r="CS6" s="21">
        <f t="shared" si="10"/>
        <v>36.71</v>
      </c>
      <c r="CT6" s="21">
        <f t="shared" si="10"/>
        <v>33.799999999999997</v>
      </c>
      <c r="CU6" s="21">
        <f t="shared" si="10"/>
        <v>41.06</v>
      </c>
      <c r="CV6" s="21">
        <f t="shared" si="10"/>
        <v>42.09</v>
      </c>
      <c r="CW6" s="20" t="str">
        <f>IF(CW7="","",IF(CW7="-","【-】","【"&amp;SUBSTITUTE(TEXT(CW7,"#,##0.00"),"-","△")&amp;"】"))</f>
        <v>【43.28】</v>
      </c>
      <c r="CX6" s="21">
        <f>IF(CX7="",NA(),CX7)</f>
        <v>73.239999999999995</v>
      </c>
      <c r="CY6" s="21">
        <f t="shared" ref="CY6:DG6" si="11">IF(CY7="",NA(),CY7)</f>
        <v>75.25</v>
      </c>
      <c r="CZ6" s="21">
        <f t="shared" si="11"/>
        <v>79.900000000000006</v>
      </c>
      <c r="DA6" s="21">
        <f t="shared" si="11"/>
        <v>80.47</v>
      </c>
      <c r="DB6" s="21">
        <f t="shared" si="11"/>
        <v>83.13</v>
      </c>
      <c r="DC6" s="21">
        <f t="shared" si="11"/>
        <v>67.37</v>
      </c>
      <c r="DD6" s="21">
        <f t="shared" si="11"/>
        <v>70.05</v>
      </c>
      <c r="DE6" s="21">
        <f t="shared" si="11"/>
        <v>67.09</v>
      </c>
      <c r="DF6" s="21">
        <f t="shared" si="11"/>
        <v>84.34</v>
      </c>
      <c r="DG6" s="21">
        <f t="shared" si="11"/>
        <v>84.73</v>
      </c>
      <c r="DH6" s="20" t="str">
        <f>IF(DH7="","",IF(DH7="-","【-】","【"&amp;SUBSTITUTE(TEXT(DH7,"#,##0.00"),"-","△")&amp;"】"))</f>
        <v>【86.21】</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0.06</v>
      </c>
      <c r="EK6" s="21">
        <f t="shared" si="14"/>
        <v>0.02</v>
      </c>
      <c r="EL6" s="20">
        <f t="shared" si="14"/>
        <v>0</v>
      </c>
      <c r="EM6" s="21">
        <f t="shared" si="14"/>
        <v>0.08</v>
      </c>
      <c r="EN6" s="21">
        <f t="shared" si="14"/>
        <v>0.06</v>
      </c>
      <c r="EO6" s="20" t="str">
        <f>IF(EO7="","",IF(EO7="-","【-】","【"&amp;SUBSTITUTE(TEXT(EO7,"#,##0.00"),"-","△")&amp;"】"))</f>
        <v>【0.11】</v>
      </c>
    </row>
    <row r="7" spans="1:145" s="22" customFormat="1" x14ac:dyDescent="0.15">
      <c r="A7" s="14"/>
      <c r="B7" s="23">
        <v>2023</v>
      </c>
      <c r="C7" s="23">
        <v>34843</v>
      </c>
      <c r="D7" s="23">
        <v>47</v>
      </c>
      <c r="E7" s="23">
        <v>17</v>
      </c>
      <c r="F7" s="23">
        <v>4</v>
      </c>
      <c r="G7" s="23">
        <v>0</v>
      </c>
      <c r="H7" s="23" t="s">
        <v>97</v>
      </c>
      <c r="I7" s="23" t="s">
        <v>98</v>
      </c>
      <c r="J7" s="23" t="s">
        <v>99</v>
      </c>
      <c r="K7" s="23" t="s">
        <v>100</v>
      </c>
      <c r="L7" s="23" t="s">
        <v>101</v>
      </c>
      <c r="M7" s="23" t="s">
        <v>102</v>
      </c>
      <c r="N7" s="24" t="s">
        <v>103</v>
      </c>
      <c r="O7" s="24" t="s">
        <v>104</v>
      </c>
      <c r="P7" s="24">
        <v>13.99</v>
      </c>
      <c r="Q7" s="24">
        <v>104.01</v>
      </c>
      <c r="R7" s="24">
        <v>3630</v>
      </c>
      <c r="S7" s="24">
        <v>2977</v>
      </c>
      <c r="T7" s="24">
        <v>156.19</v>
      </c>
      <c r="U7" s="24">
        <v>19.059999999999999</v>
      </c>
      <c r="V7" s="24">
        <v>415</v>
      </c>
      <c r="W7" s="24">
        <v>0.32</v>
      </c>
      <c r="X7" s="24">
        <v>1296.8800000000001</v>
      </c>
      <c r="Y7" s="24">
        <v>100</v>
      </c>
      <c r="Z7" s="24">
        <v>100</v>
      </c>
      <c r="AA7" s="24">
        <v>100</v>
      </c>
      <c r="AB7" s="24">
        <v>100</v>
      </c>
      <c r="AC7" s="24">
        <v>118.57</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3897.97</v>
      </c>
      <c r="BG7" s="24">
        <v>3312.4</v>
      </c>
      <c r="BH7" s="24">
        <v>3463.75</v>
      </c>
      <c r="BI7" s="24">
        <v>3239.26</v>
      </c>
      <c r="BJ7" s="24">
        <v>3283.1</v>
      </c>
      <c r="BK7" s="24">
        <v>1087.96</v>
      </c>
      <c r="BL7" s="24">
        <v>1209.45</v>
      </c>
      <c r="BM7" s="24">
        <v>1042.6400000000001</v>
      </c>
      <c r="BN7" s="24">
        <v>1195.47</v>
      </c>
      <c r="BO7" s="24">
        <v>1168.69</v>
      </c>
      <c r="BP7" s="24">
        <v>1156.82</v>
      </c>
      <c r="BQ7" s="24">
        <v>61.12</v>
      </c>
      <c r="BR7" s="24">
        <v>67.430000000000007</v>
      </c>
      <c r="BS7" s="24">
        <v>52.37</v>
      </c>
      <c r="BT7" s="24">
        <v>63.16</v>
      </c>
      <c r="BU7" s="24">
        <v>91.77</v>
      </c>
      <c r="BV7" s="24">
        <v>59.67</v>
      </c>
      <c r="BW7" s="24">
        <v>55.93</v>
      </c>
      <c r="BX7" s="24">
        <v>55.76</v>
      </c>
      <c r="BY7" s="24">
        <v>69.430000000000007</v>
      </c>
      <c r="BZ7" s="24">
        <v>70.709999999999994</v>
      </c>
      <c r="CA7" s="24">
        <v>75.33</v>
      </c>
      <c r="CB7" s="24">
        <v>326.67</v>
      </c>
      <c r="CC7" s="24">
        <v>309.55</v>
      </c>
      <c r="CD7" s="24">
        <v>377.76</v>
      </c>
      <c r="CE7" s="24">
        <v>312.81</v>
      </c>
      <c r="CF7" s="24">
        <v>203.08</v>
      </c>
      <c r="CG7" s="24">
        <v>270.60000000000002</v>
      </c>
      <c r="CH7" s="24">
        <v>289.60000000000002</v>
      </c>
      <c r="CI7" s="24">
        <v>296.14999999999998</v>
      </c>
      <c r="CJ7" s="24">
        <v>239.46</v>
      </c>
      <c r="CK7" s="24">
        <v>233.15</v>
      </c>
      <c r="CL7" s="24">
        <v>215.73</v>
      </c>
      <c r="CM7" s="24">
        <v>14.6</v>
      </c>
      <c r="CN7" s="24">
        <v>15</v>
      </c>
      <c r="CO7" s="24">
        <v>14.2</v>
      </c>
      <c r="CP7" s="24">
        <v>14.2</v>
      </c>
      <c r="CQ7" s="24">
        <v>14.2</v>
      </c>
      <c r="CR7" s="24">
        <v>37.65</v>
      </c>
      <c r="CS7" s="24">
        <v>36.71</v>
      </c>
      <c r="CT7" s="24">
        <v>33.799999999999997</v>
      </c>
      <c r="CU7" s="24">
        <v>41.06</v>
      </c>
      <c r="CV7" s="24">
        <v>42.09</v>
      </c>
      <c r="CW7" s="24">
        <v>43.28</v>
      </c>
      <c r="CX7" s="24">
        <v>73.239999999999995</v>
      </c>
      <c r="CY7" s="24">
        <v>75.25</v>
      </c>
      <c r="CZ7" s="24">
        <v>79.900000000000006</v>
      </c>
      <c r="DA7" s="24">
        <v>80.47</v>
      </c>
      <c r="DB7" s="24">
        <v>83.13</v>
      </c>
      <c r="DC7" s="24">
        <v>67.37</v>
      </c>
      <c r="DD7" s="24">
        <v>70.05</v>
      </c>
      <c r="DE7" s="24">
        <v>67.09</v>
      </c>
      <c r="DF7" s="24">
        <v>84.34</v>
      </c>
      <c r="DG7" s="24">
        <v>84.73</v>
      </c>
      <c r="DH7" s="24">
        <v>86.21</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0.06</v>
      </c>
      <c r="EK7" s="24">
        <v>0.02</v>
      </c>
      <c r="EL7" s="24">
        <v>0</v>
      </c>
      <c r="EM7" s="24">
        <v>0.08</v>
      </c>
      <c r="EN7" s="24">
        <v>0.06</v>
      </c>
      <c r="EO7" s="24">
        <v>0.11</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105</v>
      </c>
      <c r="C9" s="26" t="s">
        <v>106</v>
      </c>
      <c r="D9" s="26" t="s">
        <v>107</v>
      </c>
      <c r="E9" s="26" t="s">
        <v>108</v>
      </c>
      <c r="F9" s="26" t="s">
        <v>109</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47</v>
      </c>
      <c r="B10" s="27">
        <f>DATEVALUE($B7-B11&amp;"/1/"&amp;B12)</f>
        <v>36892</v>
      </c>
      <c r="C10" s="27">
        <f t="shared" ref="C10:F10" si="15">DATEVALUE($B7-C11&amp;"/1/"&amp;C12)</f>
        <v>37257</v>
      </c>
      <c r="D10" s="27">
        <f t="shared" si="15"/>
        <v>37623</v>
      </c>
      <c r="E10" s="27">
        <f t="shared" si="15"/>
        <v>37989</v>
      </c>
      <c r="F10" s="27">
        <f t="shared" si="15"/>
        <v>38356</v>
      </c>
    </row>
    <row r="11" spans="1:145" x14ac:dyDescent="0.15">
      <c r="B11">
        <v>22</v>
      </c>
      <c r="C11">
        <v>21</v>
      </c>
      <c r="D11">
        <v>20</v>
      </c>
      <c r="E11">
        <v>19</v>
      </c>
      <c r="F11">
        <v>18</v>
      </c>
      <c r="G11" t="s">
        <v>110</v>
      </c>
    </row>
    <row r="12" spans="1:145" x14ac:dyDescent="0.15">
      <c r="B12">
        <v>1</v>
      </c>
      <c r="C12">
        <v>1</v>
      </c>
      <c r="D12">
        <v>2</v>
      </c>
      <c r="E12">
        <v>3</v>
      </c>
      <c r="F12">
        <v>4</v>
      </c>
      <c r="G12" t="s">
        <v>111</v>
      </c>
    </row>
    <row r="13" spans="1:145" x14ac:dyDescent="0.15">
      <c r="B13" t="s">
        <v>112</v>
      </c>
      <c r="C13" t="s">
        <v>113</v>
      </c>
      <c r="D13" t="s">
        <v>114</v>
      </c>
      <c r="E13" t="s">
        <v>113</v>
      </c>
      <c r="F13" t="s">
        <v>114</v>
      </c>
      <c r="G13" t="s">
        <v>115</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2025-02-05T02:30:09Z</cp:lastPrinted>
  <dcterms:created xsi:type="dcterms:W3CDTF">2025-01-24T07:30:18Z</dcterms:created>
  <dcterms:modified xsi:type="dcterms:W3CDTF">2025-02-05T02:30:09Z</dcterms:modified>
  <cp:category/>
</cp:coreProperties>
</file>